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dallastxgov.sharepoint.com/sites/ocaculturalprograms/Shared Documents/Cultural Programs/COP/"/>
    </mc:Choice>
  </mc:AlternateContent>
  <xr:revisionPtr revIDLastSave="403" documentId="8_{50716953-44EF-4745-A37A-76F874587D43}" xr6:coauthVersionLast="47" xr6:coauthVersionMax="47" xr10:uidLastSave="{7D6D5083-EEB3-43E5-AD0C-0477E42AFC6D}"/>
  <bookViews>
    <workbookView xWindow="28680" yWindow="-120" windowWidth="29040" windowHeight="17520" xr2:uid="{BE655F3C-6834-4D32-9A48-C41016BA5EC0}"/>
  </bookViews>
  <sheets>
    <sheet name="FY 2025-27 COP Matrix" sheetId="20" r:id="rId1"/>
    <sheet name="DNE_2425 Monthly" sheetId="26" state="hidden" r:id="rId2"/>
    <sheet name="DNE_2425 VIRTUAL" sheetId="28" state="hidden" r:id="rId3"/>
    <sheet name="DNE_2627 SOW" sheetId="29" state="hidden" r:id="rId4"/>
    <sheet name="DNE_24-25 Actuals" sheetId="19" state="hidden" r:id="rId5"/>
    <sheet name="DNE_MR2425 Pivot" sheetId="24" state="hidden" r:id="rId6"/>
    <sheet name="DNE_Org Names 26" sheetId="21" state="hidden" r:id="rId7"/>
  </sheets>
  <definedNames>
    <definedName name="_xlnm._FilterDatabase" localSheetId="4" hidden="1">'DNE_24-25 Actuals'!$A$1:$Y$59</definedName>
    <definedName name="_xlnm._FilterDatabase" localSheetId="2" hidden="1">'DNE_2425 VIRTUAL'!$A$1:$C$1</definedName>
    <definedName name="_xlnm._FilterDatabase" localSheetId="6" hidden="1">'DNE_Org Names 26'!$A$1:$A$66</definedName>
    <definedName name="Organizations" localSheetId="0">#REF!</definedName>
  </definedNames>
  <calcPr calcId="191029"/>
  <pivotCaches>
    <pivotCache cacheId="138"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9" i="20" l="1"/>
  <c r="C35" i="20"/>
  <c r="C34" i="20"/>
  <c r="C33" i="20"/>
  <c r="C32" i="20"/>
  <c r="C31" i="20"/>
  <c r="C30" i="20"/>
  <c r="C29" i="20"/>
  <c r="C28" i="20"/>
  <c r="C27" i="20"/>
  <c r="C26" i="20"/>
  <c r="C23" i="20"/>
  <c r="C19" i="20"/>
  <c r="C18" i="20"/>
  <c r="C17" i="20"/>
  <c r="C16" i="20"/>
  <c r="C15" i="20"/>
  <c r="C14" i="20"/>
  <c r="C13" i="20"/>
  <c r="C12" i="20"/>
  <c r="C11" i="20"/>
  <c r="C10" i="20"/>
  <c r="B39" i="20"/>
  <c r="B23" i="20"/>
  <c r="B19" i="20"/>
  <c r="B18" i="20"/>
  <c r="B17" i="20"/>
  <c r="B16" i="20"/>
  <c r="B15" i="20"/>
  <c r="B14" i="20"/>
  <c r="B13" i="20"/>
  <c r="B12" i="20"/>
  <c r="B11" i="20"/>
  <c r="B10" i="20"/>
  <c r="B35" i="20"/>
  <c r="B34" i="20"/>
  <c r="B33" i="20"/>
  <c r="B32" i="20"/>
  <c r="B31" i="20"/>
  <c r="B30" i="20"/>
  <c r="B29" i="20"/>
  <c r="B28" i="20"/>
  <c r="B27" i="20"/>
  <c r="B26" i="20"/>
  <c r="D36" i="20" l="1"/>
  <c r="D20" i="20"/>
  <c r="B20" i="20" l="1"/>
  <c r="B36" i="20"/>
  <c r="C36" i="20"/>
  <c r="C20" i="20"/>
</calcChain>
</file>

<file path=xl/sharedStrings.xml><?xml version="1.0" encoding="utf-8"?>
<sst xmlns="http://schemas.openxmlformats.org/spreadsheetml/2006/main" count="682" uniqueCount="260">
  <si>
    <t>Camp</t>
  </si>
  <si>
    <t>Class/Workshop</t>
  </si>
  <si>
    <t>Exhibit - Temporary</t>
  </si>
  <si>
    <t>Exhibit - Permanent</t>
  </si>
  <si>
    <t>Fair/Festival</t>
  </si>
  <si>
    <t>Performance/Presentation</t>
  </si>
  <si>
    <t>Residency</t>
  </si>
  <si>
    <t>Tour</t>
  </si>
  <si>
    <t>Rehearsal</t>
  </si>
  <si>
    <t>Other</t>
  </si>
  <si>
    <t>Number of Events (In-Person)</t>
  </si>
  <si>
    <t>Number of Events (Virtual)</t>
  </si>
  <si>
    <t>Attendance (In-person)</t>
  </si>
  <si>
    <t>Attendance (Virtual)</t>
  </si>
  <si>
    <t>Other Revenues</t>
  </si>
  <si>
    <t>Fundraising expenses</t>
  </si>
  <si>
    <t>Program/Artistic expenses</t>
  </si>
  <si>
    <t>Management/Admin expenses</t>
  </si>
  <si>
    <t>Marketing expenses</t>
  </si>
  <si>
    <t>Other Expenses</t>
  </si>
  <si>
    <t>Notes: Please include any notes you may have regarding events, attendance, or financial figures.</t>
  </si>
  <si>
    <t>Revenues</t>
  </si>
  <si>
    <t>Expenses</t>
  </si>
  <si>
    <t>Total Expenses</t>
  </si>
  <si>
    <t>Total Revenues</t>
  </si>
  <si>
    <t>Individual Contributions</t>
  </si>
  <si>
    <t>Membership Fees</t>
  </si>
  <si>
    <t>Anita N. Martinez Ballet Folklorico</t>
  </si>
  <si>
    <t>Big Thought</t>
  </si>
  <si>
    <t>Bishop Arts Theatre Center</t>
  </si>
  <si>
    <t>Creative Arts Center of Dallas</t>
  </si>
  <si>
    <t>Dallas Black Dance Theatre</t>
  </si>
  <si>
    <t>Dallas Chamber Symphony</t>
  </si>
  <si>
    <t>Dallas Children's Theater</t>
  </si>
  <si>
    <t>Dallas Holocaust and Human Rights Museum</t>
  </si>
  <si>
    <t>Dallas Museum of Art</t>
  </si>
  <si>
    <t>Dallas Theater Center</t>
  </si>
  <si>
    <t>Lone Star Wind Orchestra</t>
  </si>
  <si>
    <t>Perot Museum of Nature and Science</t>
  </si>
  <si>
    <t>Sammons Center for the Arts</t>
  </si>
  <si>
    <t>The Dallas Opera</t>
  </si>
  <si>
    <t>The Writer's Garret</t>
  </si>
  <si>
    <t>Undermain Theatre</t>
  </si>
  <si>
    <t>NEW APPLICANT</t>
  </si>
  <si>
    <t>Total Virtual Events</t>
  </si>
  <si>
    <t>Total Virtual Attendance</t>
  </si>
  <si>
    <t>Dallas Historical Society</t>
  </si>
  <si>
    <t>Fine Arts Chamber Players</t>
  </si>
  <si>
    <t>Last  Fiscal Year</t>
  </si>
  <si>
    <t>Avant Chamber Ballet</t>
  </si>
  <si>
    <t>Color Me Empowered</t>
  </si>
  <si>
    <t>Foundation for African American Art</t>
  </si>
  <si>
    <t>The Flame Foundation</t>
  </si>
  <si>
    <t>TITAS/DANCE UNBOUND</t>
  </si>
  <si>
    <t>Turtle Creek Chorale, Inc.</t>
  </si>
  <si>
    <t>Uptown Players</t>
  </si>
  <si>
    <t xml:space="preserve">Current Fiscal Year </t>
  </si>
  <si>
    <t>Artstillery</t>
  </si>
  <si>
    <t>Deep Vellum Publishing</t>
  </si>
  <si>
    <t>Soul Rep Theatre Company</t>
  </si>
  <si>
    <t>The Bandan Koro Experience</t>
  </si>
  <si>
    <t>Verdigris Ensemble</t>
  </si>
  <si>
    <t># Of Services - In-person Camp</t>
  </si>
  <si>
    <t># Of Services - In-person Class/workshop</t>
  </si>
  <si>
    <t># Of Services - In-person Exhibit - Permanent</t>
  </si>
  <si>
    <t># Of Services - In-person Exhibit - Temporary</t>
  </si>
  <si>
    <t># Of Services - In-person Fair/festival</t>
  </si>
  <si>
    <t># Of Services - In-person Performance/presentation</t>
  </si>
  <si>
    <t># Of Services - In-person Residency</t>
  </si>
  <si>
    <t># Of Services - In-person Tour</t>
  </si>
  <si>
    <t># Of Services - In-person Rehearsal</t>
  </si>
  <si>
    <t># Of Services - In-person Other</t>
  </si>
  <si>
    <t># Of Services - T O T A L In-person</t>
  </si>
  <si>
    <t># Of Services - Virtual (any Type Of Programming)</t>
  </si>
  <si>
    <t># Of Attendees - Virtual (any Type Of Programming)</t>
  </si>
  <si>
    <t>Corporate, Government, or Foundation Contributions</t>
  </si>
  <si>
    <t>Fundraisers/Special Events</t>
  </si>
  <si>
    <t>Earned Revenue: Virtual Events</t>
  </si>
  <si>
    <r>
      <t>Earned Revenue: In-Person Events (</t>
    </r>
    <r>
      <rPr>
        <i/>
        <sz val="11"/>
        <color theme="1"/>
        <rFont val="Calibri"/>
        <family val="2"/>
        <scheme val="minor"/>
      </rPr>
      <t>ticket sales, etc.</t>
    </r>
    <r>
      <rPr>
        <sz val="11"/>
        <color theme="1"/>
        <rFont val="Calibri"/>
        <family val="2"/>
        <scheme val="minor"/>
      </rPr>
      <t>)</t>
    </r>
  </si>
  <si>
    <t>Total In-Person Events</t>
  </si>
  <si>
    <t>Total In-Person Attendance</t>
  </si>
  <si>
    <t>1. Select "New Applicant" or your organization's name if you have received COP funding in the past 2 years.</t>
  </si>
  <si>
    <t>City FY 2024-25
(October 1, 2024 - September 30, 2025)</t>
  </si>
  <si>
    <r>
      <rPr>
        <b/>
        <sz val="14"/>
        <color theme="1"/>
        <rFont val="Calibri"/>
        <family val="2"/>
        <scheme val="minor"/>
      </rPr>
      <t>3. Organization Financial Summaries</t>
    </r>
    <r>
      <rPr>
        <sz val="11"/>
        <color theme="1"/>
        <rFont val="Calibri"/>
        <family val="2"/>
        <scheme val="minor"/>
      </rPr>
      <t xml:space="preserve">
Please calculate figures based on your organziation's fiscal year. </t>
    </r>
  </si>
  <si>
    <r>
      <t xml:space="preserve">Complete steps 1-4. All entries will be in green cells. </t>
    </r>
    <r>
      <rPr>
        <b/>
        <sz val="14"/>
        <color rgb="FFFF0000"/>
        <rFont val="Calibri"/>
        <family val="2"/>
        <scheme val="minor"/>
      </rPr>
      <t>Do not change blue or white cells.</t>
    </r>
  </si>
  <si>
    <t>Arts Mission Oak Cliff</t>
  </si>
  <si>
    <t>Organization Name</t>
  </si>
  <si>
    <t>Flamenco Fever</t>
  </si>
  <si>
    <t>Forest Forward</t>
  </si>
  <si>
    <t>OutLoud Dallas</t>
  </si>
  <si>
    <t>Please provide actuals for your organization's last full fiscal year.</t>
  </si>
  <si>
    <t>Please provide your best estimates for your organization's current fiscal year.</t>
  </si>
  <si>
    <t>Next Fiscal Year</t>
  </si>
  <si>
    <r>
      <t xml:space="preserve">4. Print and Save
</t>
    </r>
    <r>
      <rPr>
        <sz val="11"/>
        <color theme="1"/>
        <rFont val="Calibri"/>
        <family val="2"/>
        <scheme val="minor"/>
      </rPr>
      <t xml:space="preserve">Please save as your own Excel sheet. Submit with your COP application. </t>
    </r>
  </si>
  <si>
    <t>Pegasus Musical Society | Orchestra of New Spain</t>
  </si>
  <si>
    <t>City FY 2025-26
(October 1, 2025 - September 30, 2026)</t>
  </si>
  <si>
    <t>Bruce Wood Dance</t>
  </si>
  <si>
    <t>Cara Mía Theatre</t>
  </si>
  <si>
    <t>BALLET NORTH TEXAS</t>
  </si>
  <si>
    <t>Dallas County Heritage Society/Old City Park</t>
  </si>
  <si>
    <t>Dallas Symphony Association, Inc.</t>
  </si>
  <si>
    <t>Dallas Winds</t>
  </si>
  <si>
    <t>GREATER DALLAS YOUTH ORCHESTRA</t>
  </si>
  <si>
    <t>Junior Players Guild</t>
  </si>
  <si>
    <t>Kitchen Dog Theater</t>
  </si>
  <si>
    <t>Orpheus Chamber Singers</t>
  </si>
  <si>
    <t>Shakespeare Dallas</t>
  </si>
  <si>
    <t>Teatro Hispano de Dallas</t>
  </si>
  <si>
    <t>Texas Winds Musical Outreach</t>
  </si>
  <si>
    <t>Theatre Three</t>
  </si>
  <si>
    <t>USA FILM FESTIVAL</t>
  </si>
  <si>
    <t>The Sixth Floor Museum at Dealey Plaza</t>
  </si>
  <si>
    <t xml:space="preserve">Second Thought Theater </t>
  </si>
  <si>
    <t>Actual -  Attendance - In-person Camp</t>
  </si>
  <si>
    <t>Actual-  Attendance - In-person Class/workshop</t>
  </si>
  <si>
    <t>Actual -  Attendance - In-person Exhibit - Permanent</t>
  </si>
  <si>
    <t>Actual -  Attendance - In-person Exhibit - Temporary</t>
  </si>
  <si>
    <t>Actual -  Attendance - In-person Fair/festival</t>
  </si>
  <si>
    <t>Actual -  Attendance - In-person Performance/presentation</t>
  </si>
  <si>
    <t>Actual -  Attendance - In-person Residency</t>
  </si>
  <si>
    <t>Actual -  Attendance - In-person Tour</t>
  </si>
  <si>
    <t>Actual-  Attendance - In-person Rehearsal</t>
  </si>
  <si>
    <t>Actual-  Attendance - In-person Other</t>
  </si>
  <si>
    <t>Actul -  Attendance - T O T A L In-person</t>
  </si>
  <si>
    <t>The Black Academy of Arts and Letters</t>
  </si>
  <si>
    <t>Art House Dallas</t>
  </si>
  <si>
    <t>Artist Outreach Dallas</t>
  </si>
  <si>
    <t>Nasher Sculpture Center</t>
  </si>
  <si>
    <t>Pegasus Media Project</t>
  </si>
  <si>
    <t>FY 2026-27 COP Organization Projection Matrix</t>
  </si>
  <si>
    <r>
      <t xml:space="preserve">Data below reflects </t>
    </r>
    <r>
      <rPr>
        <b/>
        <sz val="11"/>
        <color theme="1"/>
        <rFont val="Calibri"/>
        <family val="2"/>
        <scheme val="minor"/>
      </rPr>
      <t>actuals</t>
    </r>
    <r>
      <rPr>
        <sz val="11"/>
        <color theme="1"/>
        <rFont val="Calibri"/>
        <family val="2"/>
        <scheme val="minor"/>
      </rPr>
      <t xml:space="preserve"> submitted in organization's COP </t>
    </r>
    <r>
      <rPr>
        <b/>
        <sz val="11"/>
        <color theme="1"/>
        <rFont val="Calibri"/>
        <family val="2"/>
        <scheme val="minor"/>
      </rPr>
      <t xml:space="preserve">2024 - 2025 </t>
    </r>
    <r>
      <rPr>
        <sz val="11"/>
        <color theme="1"/>
        <rFont val="Calibri"/>
        <family val="2"/>
        <scheme val="minor"/>
      </rPr>
      <t>monthly reports. Please review and/or correct.
(If not auto-populated, please provide.)</t>
    </r>
  </si>
  <si>
    <t>City FY 2026-27
(October 1, 2026 - September 30, 2027)</t>
  </si>
  <si>
    <t>Applicant Forecast
Please provide your best estimate for scope of services in 2026 - 2027.</t>
  </si>
  <si>
    <t>Panelists and/or OAC staff will have access to this information while scoring your organization's proposal.</t>
  </si>
  <si>
    <t>Organization's FY 2024-25
(Last full fiscal year)</t>
  </si>
  <si>
    <t>Organization's FY 2025-26
(Current fiscal year)</t>
  </si>
  <si>
    <t>FY 2026-27
(Next fiscal year)</t>
  </si>
  <si>
    <t>Applicant Forecast
Please provide your best estimate for revenues and expenses in 2026 - 2027, the next fiscal year.</t>
  </si>
  <si>
    <t>Row Labels</t>
  </si>
  <si>
    <t>Sum of Total # of Services</t>
  </si>
  <si>
    <t>Sum of Total Participants</t>
  </si>
  <si>
    <t>AHA Art House Dallas</t>
  </si>
  <si>
    <t>Artist Outreach, Inc.</t>
  </si>
  <si>
    <t xml:space="preserve">Artstillery </t>
  </si>
  <si>
    <t>Avant Chamber Ballet Inc</t>
  </si>
  <si>
    <t>Basically Beethoven (FACP)</t>
  </si>
  <si>
    <t>CARA MIA THEATRE CO</t>
  </si>
  <si>
    <t>COLOR ME EMPOWERED</t>
  </si>
  <si>
    <t>CREATIVE ARTS CENTER OF DALLAS</t>
  </si>
  <si>
    <t>DALLAS CHAMBER SYMPHONY</t>
  </si>
  <si>
    <t>DALLAS CHILDREN'S THEATER</t>
  </si>
  <si>
    <t>DALLAS COUNTY HISTORICAL FOUNDATION</t>
  </si>
  <si>
    <t>DALLAS MUSEUM OF ART</t>
  </si>
  <si>
    <t>DALLAS THEATER CENTER</t>
  </si>
  <si>
    <t>DALLAS WIND SYMPHONY</t>
  </si>
  <si>
    <t>Junior Players</t>
  </si>
  <si>
    <t xml:space="preserve">Junior Players </t>
  </si>
  <si>
    <t>KITCHEN DOG THEATER COMPANY</t>
  </si>
  <si>
    <t>NASHER SCULPTURE CENTER</t>
  </si>
  <si>
    <t xml:space="preserve">Pegasus Media Project </t>
  </si>
  <si>
    <t>Premier Lone Star Wind Orchestra</t>
  </si>
  <si>
    <t>SECOND THOUGHT THEATRE</t>
  </si>
  <si>
    <t>SOUL REP THEATRE COMPANY</t>
  </si>
  <si>
    <t>TeCo Theatrical Productions, Inc.</t>
  </si>
  <si>
    <t>Texas International Theatrical Arts Society</t>
  </si>
  <si>
    <t>Texas Winds Musical Outreach, Inc.</t>
  </si>
  <si>
    <t>The Black Academy of Arts and Letters, Inc.</t>
  </si>
  <si>
    <t>The Bruce Wood Dance Co., Inc.</t>
  </si>
  <si>
    <t>The Verdigris Ensemble, Inc., a Texas Nonprofit Corporation</t>
  </si>
  <si>
    <t>THEATRE THREE INC</t>
  </si>
  <si>
    <t>UNDERMAIN THEATRE</t>
  </si>
  <si>
    <t>Grand Total</t>
  </si>
  <si>
    <t>Virtual</t>
  </si>
  <si>
    <t>FOREST FORWARD</t>
  </si>
  <si>
    <t>Teatro Dallas</t>
  </si>
  <si>
    <t>Teatro Hispano De Dallas</t>
  </si>
  <si>
    <t>Turtle Creek Chorale</t>
  </si>
  <si>
    <t>Pegasus Musical Society, dba Orchestra of New Spain</t>
  </si>
  <si>
    <t>In-Person/Virtual Event</t>
  </si>
  <si>
    <t>CAMP Participants</t>
  </si>
  <si>
    <t>CAMP Services</t>
  </si>
  <si>
    <t>CLASS Participants</t>
  </si>
  <si>
    <t>CLASS Services</t>
  </si>
  <si>
    <t>EXHIBIT - PERM Participants</t>
  </si>
  <si>
    <t>EXHIBIT - PERM Services</t>
  </si>
  <si>
    <t>EXHIBIT - TEMP Participants</t>
  </si>
  <si>
    <t>EXHIBIT - TEMP Services</t>
  </si>
  <si>
    <t>FAIR/FESTIVAL - Participants</t>
  </si>
  <si>
    <t>FAIR/FESTIVAL - Services</t>
  </si>
  <si>
    <t>OTHER  Participants</t>
  </si>
  <si>
    <t>OTHER Services</t>
  </si>
  <si>
    <t>PERFORMANCE/PRESENTATION Participants</t>
  </si>
  <si>
    <t>PERFORMANCE/PRESENTATION Services</t>
  </si>
  <si>
    <t>REHEARSAL Participants</t>
  </si>
  <si>
    <t>REHEARSAL Services</t>
  </si>
  <si>
    <t>RESIDENCY Participants</t>
  </si>
  <si>
    <t>RESIDENCY Services</t>
  </si>
  <si>
    <t>TOUR Participants</t>
  </si>
  <si>
    <t>TOUR Services</t>
  </si>
  <si>
    <t>TOTAL Participants</t>
  </si>
  <si>
    <t>TOTAL Services</t>
  </si>
  <si>
    <r>
      <t xml:space="preserve">Data below reflects estimates submitted in organization's COP </t>
    </r>
    <r>
      <rPr>
        <b/>
        <sz val="11"/>
        <color theme="1"/>
        <rFont val="Calibri"/>
        <family val="2"/>
        <scheme val="minor"/>
      </rPr>
      <t>2025 - 2026</t>
    </r>
    <r>
      <rPr>
        <sz val="11"/>
        <color theme="1"/>
        <rFont val="Calibri"/>
        <family val="2"/>
        <scheme val="minor"/>
      </rPr>
      <t xml:space="preserve"> scope of services. Please review and/or correct.
(If not auto-populated, please provide.)</t>
    </r>
  </si>
  <si>
    <r>
      <rPr>
        <b/>
        <sz val="14"/>
        <color theme="1"/>
        <rFont val="Calibri"/>
        <family val="2"/>
        <scheme val="minor"/>
      </rPr>
      <t>2. Organization Events and Attendance Summaries</t>
    </r>
    <r>
      <rPr>
        <sz val="11"/>
        <color theme="1"/>
        <rFont val="Calibri"/>
        <family val="2"/>
        <scheme val="minor"/>
      </rPr>
      <t xml:space="preserve">
Below, you will record and project figures for number of events and attendance separated by in person and virtual events.
Events and attendance figures should be based on the City of Dallas fiscal year.
</t>
    </r>
    <r>
      <rPr>
        <b/>
        <sz val="11"/>
        <color theme="1"/>
        <rFont val="Calibri"/>
        <family val="2"/>
        <scheme val="minor"/>
      </rPr>
      <t>RETURNING APPLICANTS</t>
    </r>
    <r>
      <rPr>
        <sz val="11"/>
        <color theme="1"/>
        <rFont val="Calibri"/>
        <family val="2"/>
        <scheme val="minor"/>
      </rPr>
      <t xml:space="preserve">: If you are an organization that was funded through COP during FY 2024-25 and/or FY 2025-26, events and attendance figures should </t>
    </r>
    <r>
      <rPr>
        <b/>
        <sz val="11"/>
        <color theme="1"/>
        <rFont val="Calibri"/>
        <family val="2"/>
        <scheme val="minor"/>
      </rPr>
      <t>auto-populate</t>
    </r>
    <r>
      <rPr>
        <sz val="11"/>
        <color theme="1"/>
        <rFont val="Calibri"/>
        <family val="2"/>
        <scheme val="minor"/>
      </rPr>
      <t xml:space="preserve">. Please review and make any necessary revisions. Then, add your estimates for FY 2026-2027 in the "Next Fiscal Year" column.
</t>
    </r>
    <r>
      <rPr>
        <b/>
        <sz val="11"/>
        <color theme="1"/>
        <rFont val="Calibri"/>
        <family val="2"/>
        <scheme val="minor"/>
      </rPr>
      <t>NEW APPLICANTS</t>
    </r>
    <r>
      <rPr>
        <sz val="11"/>
        <color theme="1"/>
        <rFont val="Calibri"/>
        <family val="2"/>
        <scheme val="minor"/>
      </rPr>
      <t>: Please fill in estimates for all sections, based on your historical and current activities.</t>
    </r>
  </si>
  <si>
    <t>Agape Broadcasting Foundation Inc</t>
  </si>
  <si>
    <t>Dallas Contemporary</t>
  </si>
  <si>
    <t>Pegasus Contemporary Ballet</t>
  </si>
  <si>
    <t>SPARK! Dallas</t>
  </si>
  <si>
    <t>Swan Strings</t>
  </si>
  <si>
    <t>THE TEXAS SUPREMACY OF MUSIC &amp; ARTS CONSERVATORY (TSMAC)</t>
  </si>
  <si>
    <t>The Women's Chorus of Dallas</t>
  </si>
  <si>
    <t>Urban Arts Collective</t>
  </si>
  <si>
    <t>Young Leaders Strong City</t>
  </si>
  <si>
    <t># Of Services - In-Person Camp</t>
  </si>
  <si>
    <t># Of Services - In-Person Class/Workshop</t>
  </si>
  <si>
    <t># Of Services - In-Person Exhibit - Permanent</t>
  </si>
  <si>
    <t># Of Services - In-Person Exhibit - Temporary</t>
  </si>
  <si>
    <t># Of Services - In-Person Fair/Festival</t>
  </si>
  <si>
    <t># Of Services - In-Person Performance/Presentation</t>
  </si>
  <si>
    <t># Of Services - In-Person Residency</t>
  </si>
  <si>
    <t># Of Services - In-Person Tour</t>
  </si>
  <si>
    <t># Of Services - In-Person Rehearsal</t>
  </si>
  <si>
    <t># Of Services - In-Person Other</t>
  </si>
  <si>
    <t># Of Services - T O T A L In-Person</t>
  </si>
  <si>
    <t>Est -  Attendance - In-Person Camp</t>
  </si>
  <si>
    <t>Est -  Attendance - In-Person Class/Workshop</t>
  </si>
  <si>
    <t>Est -  Attendance - In-Person Exhibit - Permanent</t>
  </si>
  <si>
    <t>Est -  Attendance - In-Person Exhibit - Temporary</t>
  </si>
  <si>
    <t>Est -  Attendance - In-Person Fair/Festival</t>
  </si>
  <si>
    <t>Est -  Attendance - In-Person Performance/Presentation</t>
  </si>
  <si>
    <t>Est -  Attendance - In-Person Residency</t>
  </si>
  <si>
    <t>Est -  Attendance - In-Person Tour</t>
  </si>
  <si>
    <t>Est -  Attendance - In-Person Rehearsal</t>
  </si>
  <si>
    <t>Est -  Attendance - In-Person Other</t>
  </si>
  <si>
    <t>Est -  Attendance - T O T A L In-Person</t>
  </si>
  <si>
    <t># Of Services - Virtual (Any Type Of Programming)</t>
  </si>
  <si>
    <t># Of Attendees - Virtual (Any Type Of Programming)</t>
  </si>
  <si>
    <t>F Y 2025-26 C O P App</t>
  </si>
  <si>
    <t>*FY 2025-26 COP App - Folder - Name</t>
  </si>
  <si>
    <t>*FY 2025-26 COP App - Organization Name</t>
  </si>
  <si>
    <t>Agape Broadcasting Foundation, Inc dba KNON</t>
  </si>
  <si>
    <t>Contract Period</t>
  </si>
  <si>
    <t>Contracting Process</t>
  </si>
  <si>
    <t>Ballet North Texas</t>
  </si>
  <si>
    <t>Bruce Wood Dance Dallas</t>
  </si>
  <si>
    <t>Cara Mia Theatre Co.</t>
  </si>
  <si>
    <t>Fine Arts Chamber Players, dba Basically Beethoven</t>
  </si>
  <si>
    <t>Forest Foward</t>
  </si>
  <si>
    <t>Foundation for African Art</t>
  </si>
  <si>
    <t>Greater Dallas Youth Orchestra (GDYO)</t>
  </si>
  <si>
    <t>Pegasus Musical Society dba Orchestra of New Spain</t>
  </si>
  <si>
    <t>Second Thought Theatre</t>
  </si>
  <si>
    <t>Shakespeare Festival of Dallas</t>
  </si>
  <si>
    <t>TeCo Theatrical Productions, dba Bishop Arts Theatre Center</t>
  </si>
  <si>
    <t>Artist Outreach, Inc (aka The Artist Outreach)</t>
  </si>
  <si>
    <t>The Texas Supremacy of Music &amp; Arts Conservatory</t>
  </si>
  <si>
    <t>Theatre Three, Inc.</t>
  </si>
  <si>
    <t>Texas International Theatrical Arts Society DBA TITAS/DANCE UNBOUND</t>
  </si>
  <si>
    <t>Uptown Players, Inc.</t>
  </si>
  <si>
    <t>Urban Arts Collectvie</t>
  </si>
  <si>
    <t>USA Film Festival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</si>
</sst>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24"/>
      <color theme="1"/>
      <name val="Calibri"/>
      <family val="2"/>
      <scheme val="minor"/>
    </font>
    <font>
      <i/>
      <sz val="11"/>
      <color theme="1"/>
      <name val="Calibri"/>
      <family val="2"/>
      <scheme val="minor"/>
    </font>
    <font>
      <b/>
      <sz val="16"/>
      <color theme="1"/>
      <name val="Calibri"/>
      <family val="2"/>
      <scheme val="minor"/>
    </font>
    <font>
      <b/>
      <sz val="11"/>
      <name val="Calibri"/>
      <family val="2"/>
      <scheme val="minor"/>
    </font>
    <font>
      <b/>
      <sz val="14"/>
      <color rgb="FFFF0000"/>
      <name val="Calibri"/>
      <family val="2"/>
      <scheme val="minor"/>
    </font>
    <font>
      <sz val="10"/>
      <color theme="1"/>
      <name val="Calibri"/>
      <family val="2"/>
      <scheme val="minor"/>
    </font>
  </fonts>
  <fills count="1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rgb="FFC6E0B4"/>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bgColor indexed="64"/>
      </patternFill>
    </fill>
    <fill>
      <patternFill patternType="solid">
        <fgColor theme="9"/>
        <bgColor indexed="64"/>
      </patternFill>
    </fill>
    <fill>
      <patternFill patternType="solid">
        <fgColor theme="8" tint="0.79998168889431442"/>
        <bgColor indexed="64"/>
      </patternFill>
    </fill>
    <fill>
      <patternFill patternType="solid">
        <fgColor theme="4"/>
        <bgColor indexed="64"/>
      </patternFill>
    </fill>
    <fill>
      <patternFill patternType="solid">
        <fgColor rgb="FF0070C0"/>
        <bgColor indexed="64"/>
      </patternFill>
    </fill>
    <fill>
      <patternFill patternType="solid">
        <fgColor theme="7" tint="0.79998168889431442"/>
        <bgColor theme="7" tint="0.79998168889431442"/>
      </patternFill>
    </fill>
    <fill>
      <patternFill patternType="solid">
        <fgColor theme="9" tint="0.39997558519241921"/>
        <bgColor indexed="64"/>
      </patternFill>
    </fill>
  </fills>
  <borders count="2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theme="7" tint="0.39997558519241921"/>
      </left>
      <right/>
      <top style="thin">
        <color theme="7" tint="0.39997558519241921"/>
      </top>
      <bottom style="thin">
        <color theme="7" tint="0.39997558519241921"/>
      </bottom>
      <diagonal/>
    </border>
  </borders>
  <cellStyleXfs count="2">
    <xf numFmtId="0" fontId="0" fillId="0" borderId="0"/>
    <xf numFmtId="43" fontId="2" fillId="0" borderId="0" applyFont="0" applyFill="0" applyBorder="0" applyAlignment="0" applyProtection="0"/>
  </cellStyleXfs>
  <cellXfs count="75">
    <xf numFmtId="0" fontId="0" fillId="0" borderId="0" xfId="0"/>
    <xf numFmtId="0" fontId="0" fillId="0" borderId="0" xfId="0" applyAlignment="1">
      <alignment horizontal="center" vertical="top"/>
    </xf>
    <xf numFmtId="0" fontId="0" fillId="0" borderId="4" xfId="0" applyBorder="1"/>
    <xf numFmtId="0" fontId="1" fillId="0" borderId="11" xfId="0" applyFont="1" applyBorder="1" applyAlignment="1">
      <alignment wrapText="1"/>
    </xf>
    <xf numFmtId="0" fontId="1" fillId="0" borderId="4" xfId="0" applyFont="1" applyBorder="1"/>
    <xf numFmtId="0" fontId="0" fillId="0" borderId="5" xfId="0" applyBorder="1"/>
    <xf numFmtId="0" fontId="0" fillId="0" borderId="8" xfId="0" applyBorder="1"/>
    <xf numFmtId="0" fontId="0" fillId="0" borderId="9" xfId="0" applyBorder="1"/>
    <xf numFmtId="0" fontId="0" fillId="0" borderId="6" xfId="0" applyBorder="1"/>
    <xf numFmtId="0" fontId="0" fillId="4" borderId="0" xfId="0" applyFill="1"/>
    <xf numFmtId="164" fontId="0" fillId="0" borderId="0" xfId="1" applyNumberFormat="1" applyFont="1" applyAlignment="1">
      <alignment horizontal="center" vertical="top"/>
    </xf>
    <xf numFmtId="164" fontId="1" fillId="0" borderId="0" xfId="1" applyNumberFormat="1" applyFont="1" applyAlignment="1">
      <alignment horizontal="center"/>
    </xf>
    <xf numFmtId="164" fontId="1" fillId="0" borderId="0" xfId="1" applyNumberFormat="1" applyFont="1" applyAlignment="1">
      <alignment horizontal="center" wrapText="1"/>
    </xf>
    <xf numFmtId="164" fontId="0" fillId="0" borderId="0" xfId="1" applyNumberFormat="1" applyFont="1" applyAlignment="1">
      <alignment horizontal="center" wrapText="1"/>
    </xf>
    <xf numFmtId="164" fontId="0" fillId="0" borderId="0" xfId="1" applyNumberFormat="1" applyFont="1"/>
    <xf numFmtId="164" fontId="0" fillId="3" borderId="2" xfId="1" applyNumberFormat="1" applyFont="1" applyFill="1" applyBorder="1"/>
    <xf numFmtId="164" fontId="0" fillId="2" borderId="2" xfId="1" applyNumberFormat="1" applyFont="1" applyFill="1" applyBorder="1" applyProtection="1">
      <protection locked="0"/>
    </xf>
    <xf numFmtId="164" fontId="0" fillId="0" borderId="0" xfId="1" applyNumberFormat="1" applyFont="1" applyBorder="1" applyAlignment="1" applyProtection="1">
      <alignment horizontal="right" wrapText="1"/>
    </xf>
    <xf numFmtId="164" fontId="0" fillId="2" borderId="2" xfId="1" applyNumberFormat="1" applyFont="1" applyFill="1" applyBorder="1" applyAlignment="1" applyProtection="1">
      <alignment horizontal="right" wrapText="1"/>
      <protection locked="0"/>
    </xf>
    <xf numFmtId="164" fontId="0" fillId="3" borderId="1" xfId="1" applyNumberFormat="1" applyFont="1" applyFill="1" applyBorder="1" applyProtection="1"/>
    <xf numFmtId="164" fontId="0" fillId="3" borderId="7" xfId="1" applyNumberFormat="1" applyFont="1" applyFill="1" applyBorder="1" applyAlignment="1" applyProtection="1">
      <alignment horizontal="right" wrapText="1"/>
    </xf>
    <xf numFmtId="164" fontId="0" fillId="4" borderId="0" xfId="1" applyNumberFormat="1" applyFont="1" applyFill="1"/>
    <xf numFmtId="164" fontId="0" fillId="2" borderId="3" xfId="1" applyNumberFormat="1" applyFont="1" applyFill="1" applyBorder="1" applyProtection="1">
      <protection locked="0"/>
    </xf>
    <xf numFmtId="0" fontId="6" fillId="5" borderId="14" xfId="0" applyFont="1" applyFill="1" applyBorder="1"/>
    <xf numFmtId="164" fontId="0" fillId="5" borderId="2" xfId="1" applyNumberFormat="1" applyFont="1" applyFill="1" applyBorder="1"/>
    <xf numFmtId="164" fontId="0" fillId="5" borderId="10" xfId="1" applyNumberFormat="1" applyFont="1" applyFill="1" applyBorder="1"/>
    <xf numFmtId="164" fontId="7" fillId="0" borderId="0" xfId="1" applyNumberFormat="1" applyFont="1" applyAlignment="1">
      <alignment horizontal="center"/>
    </xf>
    <xf numFmtId="164" fontId="7" fillId="0" borderId="0" xfId="1" applyNumberFormat="1" applyFont="1" applyAlignment="1">
      <alignment horizontal="center" wrapText="1"/>
    </xf>
    <xf numFmtId="164" fontId="0" fillId="2" borderId="2" xfId="1" applyNumberFormat="1" applyFont="1" applyFill="1" applyBorder="1"/>
    <xf numFmtId="164" fontId="0" fillId="3" borderId="21" xfId="1" applyNumberFormat="1" applyFont="1" applyFill="1" applyBorder="1"/>
    <xf numFmtId="164" fontId="2" fillId="0" borderId="0" xfId="1" applyNumberFormat="1" applyFont="1" applyAlignment="1">
      <alignment horizontal="center" wrapText="1"/>
    </xf>
    <xf numFmtId="0" fontId="0" fillId="2" borderId="0" xfId="0" applyFill="1" applyAlignment="1" applyProtection="1">
      <alignment horizontal="left" vertical="top"/>
      <protection locked="0"/>
    </xf>
    <xf numFmtId="0" fontId="9" fillId="0" borderId="0" xfId="0" applyFont="1" applyAlignment="1">
      <alignment wrapText="1"/>
    </xf>
    <xf numFmtId="0" fontId="9" fillId="6" borderId="0" xfId="0" applyFont="1" applyFill="1" applyAlignment="1">
      <alignment wrapText="1"/>
    </xf>
    <xf numFmtId="0" fontId="9" fillId="8" borderId="0" xfId="0" applyFont="1" applyFill="1" applyAlignment="1">
      <alignment wrapText="1"/>
    </xf>
    <xf numFmtId="0" fontId="9" fillId="7" borderId="0" xfId="0" applyFont="1" applyFill="1" applyAlignment="1">
      <alignment wrapText="1"/>
    </xf>
    <xf numFmtId="0" fontId="9" fillId="9" borderId="0" xfId="0" applyFont="1" applyFill="1" applyAlignment="1">
      <alignment wrapText="1"/>
    </xf>
    <xf numFmtId="0" fontId="9" fillId="11" borderId="0" xfId="0" applyFont="1" applyFill="1" applyAlignment="1">
      <alignment wrapText="1"/>
    </xf>
    <xf numFmtId="0" fontId="9" fillId="0" borderId="0" xfId="0" applyFont="1"/>
    <xf numFmtId="0" fontId="0" fillId="0" borderId="11" xfId="0" applyBorder="1" applyAlignment="1">
      <alignment wrapText="1"/>
    </xf>
    <xf numFmtId="0" fontId="9" fillId="3" borderId="0" xfId="0" applyFont="1" applyFill="1" applyAlignment="1">
      <alignment wrapText="1"/>
    </xf>
    <xf numFmtId="0" fontId="0" fillId="0" borderId="0" xfId="0" applyAlignment="1">
      <alignment horizontal="left"/>
    </xf>
    <xf numFmtId="164" fontId="0" fillId="10" borderId="0" xfId="1" applyNumberFormat="1" applyFont="1" applyFill="1"/>
    <xf numFmtId="164" fontId="0" fillId="12" borderId="0" xfId="1" applyNumberFormat="1" applyFont="1" applyFill="1"/>
    <xf numFmtId="164" fontId="0" fillId="5" borderId="0" xfId="1" applyNumberFormat="1" applyFont="1" applyFill="1"/>
    <xf numFmtId="164" fontId="0" fillId="9" borderId="0" xfId="1" applyNumberFormat="1" applyFont="1" applyFill="1"/>
    <xf numFmtId="0" fontId="1" fillId="0" borderId="0" xfId="0" applyFont="1" applyAlignment="1">
      <alignment wrapText="1"/>
    </xf>
    <xf numFmtId="0" fontId="0" fillId="2" borderId="11"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0" fontId="0" fillId="6" borderId="15" xfId="0" applyFill="1" applyBorder="1" applyAlignment="1">
      <alignment horizontal="left" vertical="center" wrapText="1"/>
    </xf>
    <xf numFmtId="0" fontId="0" fillId="6" borderId="16" xfId="0" applyFill="1" applyBorder="1" applyAlignment="1">
      <alignment horizontal="left" vertical="center" wrapText="1"/>
    </xf>
    <xf numFmtId="0" fontId="0" fillId="6" borderId="17" xfId="0" applyFill="1" applyBorder="1" applyAlignment="1">
      <alignment horizontal="left" vertical="center" wrapText="1"/>
    </xf>
    <xf numFmtId="0" fontId="3" fillId="6" borderId="15" xfId="0" applyFont="1" applyFill="1" applyBorder="1" applyAlignment="1">
      <alignment horizontal="left" vertical="center" wrapText="1"/>
    </xf>
    <xf numFmtId="0" fontId="4" fillId="0" borderId="0" xfId="0" applyFont="1" applyAlignment="1">
      <alignment horizontal="center" vertical="top"/>
    </xf>
    <xf numFmtId="0" fontId="3" fillId="0" borderId="0" xfId="0" applyFont="1" applyAlignment="1">
      <alignment horizontal="left" vertical="center"/>
    </xf>
    <xf numFmtId="0" fontId="3" fillId="6" borderId="18" xfId="0" applyFont="1" applyFill="1" applyBorder="1" applyAlignment="1">
      <alignment horizontal="left"/>
    </xf>
    <xf numFmtId="0" fontId="3" fillId="6" borderId="19" xfId="0" applyFont="1" applyFill="1" applyBorder="1" applyAlignment="1">
      <alignment horizontal="left"/>
    </xf>
    <xf numFmtId="0" fontId="3" fillId="6" borderId="20" xfId="0" applyFont="1" applyFill="1" applyBorder="1" applyAlignment="1">
      <alignment horizontal="left"/>
    </xf>
    <xf numFmtId="0" fontId="0" fillId="0" borderId="0" xfId="0" pivotButton="1"/>
    <xf numFmtId="0" fontId="0" fillId="0" borderId="0" xfId="0" applyNumberFormat="1"/>
    <xf numFmtId="0" fontId="0" fillId="0" borderId="0" xfId="0" pivotButton="1" applyAlignment="1">
      <alignment wrapText="1"/>
    </xf>
    <xf numFmtId="0" fontId="0" fillId="0" borderId="0" xfId="0" applyAlignment="1">
      <alignment wrapText="1"/>
    </xf>
    <xf numFmtId="0" fontId="0" fillId="7" borderId="0" xfId="0" applyNumberFormat="1" applyFill="1"/>
    <xf numFmtId="0" fontId="0" fillId="7" borderId="0" xfId="0" applyFill="1"/>
    <xf numFmtId="0" fontId="0" fillId="14" borderId="0" xfId="0" applyFill="1"/>
    <xf numFmtId="0" fontId="0" fillId="0" borderId="0" xfId="0" applyFill="1"/>
    <xf numFmtId="0" fontId="0" fillId="13" borderId="22" xfId="0" applyFont="1" applyFill="1" applyBorder="1"/>
    <xf numFmtId="0" fontId="0" fillId="0" borderId="22" xfId="0" applyFont="1" applyBorder="1"/>
    <xf numFmtId="0" fontId="0" fillId="0" borderId="0" xfId="0" applyFill="1" applyAlignment="1">
      <alignment wrapText="1"/>
    </xf>
    <xf numFmtId="0" fontId="1" fillId="0" borderId="0" xfId="0" applyFont="1"/>
    <xf numFmtId="0" fontId="1" fillId="0" borderId="0" xfId="0" applyFont="1" applyFill="1"/>
    <xf numFmtId="0" fontId="0" fillId="0" borderId="22" xfId="0" applyBorder="1"/>
    <xf numFmtId="0" fontId="0" fillId="0" borderId="0" xfId="0" applyBorder="1"/>
    <xf numFmtId="0" fontId="1" fillId="14" borderId="0" xfId="0" applyFont="1" applyFill="1" applyAlignment="1">
      <alignment wrapText="1"/>
    </xf>
  </cellXfs>
  <cellStyles count="2">
    <cellStyle name="Comma" xfId="1" builtinId="3"/>
    <cellStyle name="Normal" xfId="0" builtinId="0"/>
  </cellStyles>
  <dxfs count="13">
    <dxf>
      <fill>
        <patternFill patternType="solid">
          <fgColor indexed="64"/>
          <bgColor theme="9" tint="0.39997558519241921"/>
        </patternFill>
      </fill>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solid">
          <bgColor theme="9" tint="0.79998168889431442"/>
        </patternFill>
      </fill>
    </dxf>
    <dxf>
      <alignment wrapText="1"/>
    </dxf>
    <dxf>
      <alignment wrapText="1"/>
    </dxf>
    <dxf>
      <alignment wrapText="1"/>
    </dxf>
  </dxfs>
  <tableStyles count="0" defaultTableStyle="TableStyleMedium2" defaultPivotStyle="PivotStyleLight16"/>
  <colors>
    <mruColors>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Y%202024-25/COP%20FY%202024-2025%20Monthly%20Report%20Log_CORRECTE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lia Hosch" refreshedDate="46118.522827314817" createdVersion="8" refreshedVersion="8" minRefreshableVersion="3" recordCount="11188" xr:uid="{23F16A01-2406-4A5D-8CCB-9E4A08FDF2E7}">
  <cacheSource type="worksheet">
    <worksheetSource name="Table1" r:id="rId2"/>
  </cacheSource>
  <cacheFields count="14">
    <cacheField name="Organization Name" numFmtId="0">
      <sharedItems containsBlank="1" count="78">
        <s v="Anita N. Martinez Ballet Folklorico"/>
        <s v="Artist Outreach, Inc."/>
        <s v="Arts Mission Oak Cliff"/>
        <s v="Artstillery "/>
        <s v="Avant Chamber Ballet Inc"/>
        <s v="BALLET NORTH TEXAS"/>
        <s v="Basically Beethoven (FACP)"/>
        <s v="Big Thought"/>
        <s v="Sammons Center for the Arts"/>
        <s v="CARA MIA THEATRE CO"/>
        <s v="CREATIVE ARTS CENTER OF DALLAS"/>
        <s v="Shakespeare Dallas"/>
        <s v="Dallas Holocaust and Human Rights Museum"/>
        <s v="DALLAS CHILDREN'S THEATER"/>
        <s v="DALLAS COUNTY HISTORICAL FOUNDATION"/>
        <s v="Dallas Historical Society"/>
        <s v="DALLAS MUSEUM OF ART"/>
        <s v="DALLAS THEATER CENTER"/>
        <s v="Flamenco Fever"/>
        <s v="FOREST FORWARD"/>
        <s v="Foundation for African American Art"/>
        <s v="Junior Players "/>
        <s v="NASHER SCULPTURE CENTER"/>
        <s v="Pegasus Musical Society, dba Orchestra of New Spain"/>
        <s v="Perot Museum of Nature and Science"/>
        <s v="SECOND THOUGHT THEATRE"/>
        <s v="The Black Academy of Arts and Letters"/>
        <s v="KITCHEN DOG THEATER COMPANY"/>
        <s v="The Bruce Wood Dance Co., Inc."/>
        <s v="The Flame Foundation"/>
        <s v="THEATRE THREE INC"/>
        <s v="Turtle Creek Chorale"/>
        <s v="USA FILM FESTIVAL"/>
        <s v="The Dallas Opera"/>
        <s v="DALLAS CHAMBER SYMPHONY"/>
        <s v="UNDERMAIN THEATRE"/>
        <s v="Teatro Dallas"/>
        <s v="The Writer's Garret"/>
        <s v="Deep Vellum Publishing"/>
        <s v="GREATER DALLAS YOUTH ORCHESTRA"/>
        <s v="Orpheus Chamber Singers"/>
        <s v="TeCo Theatrical Productions, Inc."/>
        <s v="Texas International Theatrical Arts Society"/>
        <s v="Texas Winds Musical Outreach, Inc."/>
        <s v="AHA Art House Dallas"/>
        <s v="Dallas Symphony Association, Inc."/>
        <s v="The Verdigris Ensemble, Inc., a Texas Nonprofit Corporation"/>
        <s v="Teatro Hispano De Dallas"/>
        <s v="Pegasus Media Project "/>
        <s v="The Bandan Koro Experience"/>
        <s v="COLOR ME EMPOWERED"/>
        <s v="OutLoud Dallas"/>
        <s v="Premier Lone Star Wind Orchestra"/>
        <s v="DALLAS WIND SYMPHONY"/>
        <s v="Uptown Players"/>
        <s v="SOUL REP THEATRE COMPANY"/>
        <s v="THE BANDAN KORO EXPERIENCE: EDUCATION AND INSPIRATION THROUG" u="1"/>
        <s v="Texas Winds Musical Outreach" u="1"/>
        <s v="Shakespeare Dallas " u="1"/>
        <s v="Pegasus Musical Society" u="1"/>
        <s v="Pegasus Media Project" u="1"/>
        <s v="Flameno Fever" u="1"/>
        <s v="Dallas Chamber Symphony " u="1"/>
        <s v="Artstillery" u="1"/>
        <s v="DSCC" u="1"/>
        <s v="Dallas Symphony Children's Chorus" u="1"/>
        <s v="Forest Forward " u="1"/>
        <s v="Basically Beethoven" u="1"/>
        <s v="FOREST FORWARDD" u="1"/>
        <s v="Cara Mia Theater" u="1"/>
        <s v="KITCHEN DOG THEATER" u="1"/>
        <s v="Bruce Wood Dance " u="1"/>
        <s v="THEATRE THREE" u="1"/>
        <s v="Turtle Creek Chorale Inc." u="1"/>
        <s v="The Black Academy of Arts and Letters, Inc." u="1"/>
        <s v="Turtle Creek Chorale, Inc." u="1"/>
        <s v="Junior Players" u="1"/>
        <m u="1"/>
      </sharedItems>
    </cacheField>
    <cacheField name="Program type" numFmtId="0">
      <sharedItems containsBlank="1" count="28">
        <s v="Class/Workshop"/>
        <s v="Rehearsal"/>
        <s v="Camp"/>
        <s v="Other"/>
        <s v="Residency"/>
        <s v="Performance/Presentation"/>
        <s v="Exhibit - Temporary"/>
        <s v="Exhibit - Permanent"/>
        <s v="Fair/Festival"/>
        <s v="Tour"/>
        <m/>
        <s v="Performance/Presentation " u="1"/>
        <s v="Rehearsal " u="1"/>
        <s v="Fair/Festival " u="1"/>
        <s v="Performance" u="1"/>
        <s v="Festival" u="1"/>
        <s v="Program" u="1"/>
        <s v="Exhibit" u="1"/>
        <s v="Meet &amp; Greet" u="1"/>
        <s v="class/ workshop" u="1"/>
        <s v="perfomance/presentation" u="1"/>
        <s v="Rehersal " u="1"/>
        <s v="Presentation" u="1"/>
        <s v="Temporary Exhibit" u="1"/>
        <s v="Workshop" u="1"/>
        <s v="Rehearsal #2 " u="1"/>
        <s v="Rehearsals" u="1"/>
        <s v="Poetry Reading" u="1"/>
      </sharedItems>
    </cacheField>
    <cacheField name="Start Date" numFmtId="0">
      <sharedItems containsDate="1" containsMixedTypes="1" minDate="2024-10-01T00:00:00" maxDate="2025-10-01T00:00:00"/>
    </cacheField>
    <cacheField name="End Date" numFmtId="0">
      <sharedItems containsDate="1" containsMixedTypes="1" minDate="2024-10-01T00:00:00" maxDate="2025-11-01T00:00:00"/>
    </cacheField>
    <cacheField name="Name of Program/Service" numFmtId="0">
      <sharedItems containsBlank="1"/>
    </cacheField>
    <cacheField name="In-Person/Virtual Event" numFmtId="0">
      <sharedItems containsBlank="1" count="5">
        <s v="In-Person"/>
        <s v="Virtual"/>
        <s v="N/A"/>
        <s v="In-Person " u="1"/>
        <m u="1"/>
      </sharedItems>
    </cacheField>
    <cacheField name="Name of Facility or Location" numFmtId="0">
      <sharedItems containsBlank="1" containsMixedTypes="1" containsNumber="1" containsInteger="1" minValue="723" maxValue="723"/>
    </cacheField>
    <cacheField name="Program Street Address (e.g. 1234 Main Street)" numFmtId="0">
      <sharedItems containsBlank="1"/>
    </cacheField>
    <cacheField name="Zipcode" numFmtId="0">
      <sharedItems containsBlank="1" containsMixedTypes="1" containsNumber="1" containsInteger="1" minValue="5226" maxValue="752235"/>
    </cacheField>
    <cacheField name="Total # of Services" numFmtId="0">
      <sharedItems containsBlank="1" containsMixedTypes="1" containsNumber="1" containsInteger="1" minValue="0" maxValue="629"/>
    </cacheField>
    <cacheField name="Number of Paying Participants" numFmtId="0">
      <sharedItems containsBlank="1" containsMixedTypes="1" containsNumber="1" containsInteger="1" minValue="0" maxValue="150000"/>
    </cacheField>
    <cacheField name="Number of free/comp or reduced price participants" numFmtId="0">
      <sharedItems containsBlank="1" containsMixedTypes="1" containsNumber="1" minValue="0" maxValue="82289"/>
    </cacheField>
    <cacheField name="Total Participants" numFmtId="0">
      <sharedItems containsString="0" containsBlank="1" containsNumber="1" minValue="0" maxValue="6469058"/>
    </cacheField>
    <cacheField name="Council District" numFmtId="0">
      <sharedItems containsBlank="1" containsMixedTypes="1" containsNumber="1" containsInteger="1" minValue="1" maxValue="1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88">
  <r>
    <x v="0"/>
    <x v="0"/>
    <d v="2024-10-01T00:00:00"/>
    <d v="2024-10-01T00:00:00"/>
    <s v="Culinary Tuesday: Hispanic Heritage Month"/>
    <x v="0"/>
    <s v="Jubilee Park Commuity Center"/>
    <s v="907 Bank Street, Dallas, Tx"/>
    <n v="75223"/>
    <n v="1"/>
    <n v="0"/>
    <n v="8"/>
    <n v="8"/>
    <m/>
  </r>
  <r>
    <x v="0"/>
    <x v="1"/>
    <d v="2024-10-01T00:00:00"/>
    <d v="2024-10-01T00:00:00"/>
    <s v="Professional Ballet Folklorico Company"/>
    <x v="0"/>
    <s v="Anita Martinez Recreation Center"/>
    <s v="3212 N Winnetka Ave, Dallas, TX 75212"/>
    <n v="75212"/>
    <n v="1"/>
    <n v="0"/>
    <n v="8"/>
    <n v="8"/>
    <m/>
  </r>
  <r>
    <x v="1"/>
    <x v="0"/>
    <d v="2024-10-01T00:00:00"/>
    <d v="2024-10-08T00:00:00"/>
    <s v="Streamliners ECRR"/>
    <x v="0"/>
    <s v="Our Lady of Perpetual Help (T)"/>
    <s v="7625 Cortland Avenue Dallas, TX "/>
    <n v="75235"/>
    <n v="8"/>
    <n v="60"/>
    <m/>
    <n v="60"/>
    <m/>
  </r>
  <r>
    <x v="1"/>
    <x v="2"/>
    <d v="2024-10-01T00:00:00"/>
    <d v="2024-10-15T00:00:00"/>
    <s v="Song Creation"/>
    <x v="0"/>
    <s v="Frank Guzick Elementary (DISD)"/>
    <s v="5000 Berridge Ln, Dallas, TX "/>
    <n v="75227"/>
    <n v="12"/>
    <m/>
    <n v="81"/>
    <n v="81"/>
    <m/>
  </r>
  <r>
    <x v="2"/>
    <x v="1"/>
    <d v="2024-10-01T00:00:00"/>
    <d v="2024-10-31T00:00:00"/>
    <s v="Subsidized Rehearsal Space Program"/>
    <x v="0"/>
    <s v="Arts Mission Oak Cliff"/>
    <s v="410 S Windomere Ave"/>
    <n v="75208"/>
    <n v="5"/>
    <n v="33"/>
    <n v="0"/>
    <n v="33"/>
    <m/>
  </r>
  <r>
    <x v="2"/>
    <x v="3"/>
    <d v="2024-10-01T00:00:00"/>
    <d v="2024-10-31T00:00:00"/>
    <s v="Exchange Club AMOCX"/>
    <x v="0"/>
    <s v="Arts Mission Oak Cliff"/>
    <s v="410 S Windomere Ave"/>
    <n v="75208"/>
    <n v="32"/>
    <n v="0"/>
    <n v="5"/>
    <n v="5"/>
    <m/>
  </r>
  <r>
    <x v="3"/>
    <x v="1"/>
    <d v="2024-10-01T00:00:00"/>
    <d v="2024-10-31T00:00:00"/>
    <s v="WM2/P0 Rehearsal"/>
    <x v="0"/>
    <s v="Artstillery"/>
    <s v="723 Fort Worth Avenue"/>
    <n v="75208"/>
    <n v="10"/>
    <n v="0"/>
    <n v="50"/>
    <n v="50"/>
    <m/>
  </r>
  <r>
    <x v="4"/>
    <x v="0"/>
    <d v="2024-10-01T00:00:00"/>
    <d v="2024-10-31T00:00:00"/>
    <s v="Trainee Class"/>
    <x v="0"/>
    <s v="Avant Chamber Ballet"/>
    <s v="2408 Farrington St"/>
    <n v="75207"/>
    <n v="26"/>
    <n v="10"/>
    <n v="4"/>
    <n v="14"/>
    <m/>
  </r>
  <r>
    <x v="4"/>
    <x v="1"/>
    <d v="2024-10-01T00:00:00"/>
    <d v="2024-10-31T00:00:00"/>
    <s v="Trainee Rehearsal"/>
    <x v="0"/>
    <s v="Avant Chamber Ballet"/>
    <s v="2408 Farrington St"/>
    <n v="75207"/>
    <n v="26"/>
    <n v="10"/>
    <n v="4"/>
    <n v="14"/>
    <m/>
  </r>
  <r>
    <x v="4"/>
    <x v="0"/>
    <d v="2024-10-01T00:00:00"/>
    <d v="2024-10-31T00:00:00"/>
    <s v="Intermediate Pre-Pro Classes"/>
    <x v="0"/>
    <s v="Avant Chamber Ballet"/>
    <s v="2408 Farrington St"/>
    <n v="75207"/>
    <n v="17"/>
    <n v="5"/>
    <n v="1"/>
    <n v="6"/>
    <m/>
  </r>
  <r>
    <x v="4"/>
    <x v="1"/>
    <d v="2024-10-01T00:00:00"/>
    <d v="2024-10-31T00:00:00"/>
    <s v="Company Class/Rehearsals"/>
    <x v="0"/>
    <s v="Avant Chamber Ballet"/>
    <s v="2408 Farrington St"/>
    <n v="75207"/>
    <n v="21"/>
    <n v="0"/>
    <n v="14"/>
    <n v="14"/>
    <m/>
  </r>
  <r>
    <x v="4"/>
    <x v="0"/>
    <d v="2024-10-01T00:00:00"/>
    <d v="2024-10-31T00:00:00"/>
    <s v="Intermediate Pre-Pro Classes"/>
    <x v="0"/>
    <s v="Avant Chamber Ballet"/>
    <s v="2408 Farrington St"/>
    <n v="75207"/>
    <n v="17"/>
    <n v="5"/>
    <n v="1"/>
    <n v="6"/>
    <m/>
  </r>
  <r>
    <x v="4"/>
    <x v="2"/>
    <d v="2024-10-01T00:00:00"/>
    <d v="2024-10-31T00:00:00"/>
    <s v="First Steps Outreach Classes"/>
    <x v="0"/>
    <s v="South Dallas Cultural Center"/>
    <s v="2400 S Fitzhugh Ave"/>
    <n v="75210"/>
    <n v="10"/>
    <n v="0"/>
    <n v="75"/>
    <n v="75"/>
    <m/>
  </r>
  <r>
    <x v="5"/>
    <x v="2"/>
    <d v="2024-10-01T00:00:00"/>
    <d v="2024-10-05T00:00:00"/>
    <s v="BNTC Classes"/>
    <x v="0"/>
    <s v="BNT Studios"/>
    <s v="10675 E. Northwest Higway, Suite 2400"/>
    <n v="75238"/>
    <n v="17"/>
    <n v="54"/>
    <n v="13"/>
    <n v="67"/>
    <m/>
  </r>
  <r>
    <x v="5"/>
    <x v="1"/>
    <d v="2024-10-01T00:00:00"/>
    <d v="2024-10-05T00:00:00"/>
    <s v="Modern Works Rehearsals"/>
    <x v="0"/>
    <s v="BNT Studios"/>
    <s v="10675 E. Northwest Higway, Suite 2400"/>
    <n v="75238"/>
    <n v="5"/>
    <n v="0"/>
    <n v="28"/>
    <n v="28"/>
    <m/>
  </r>
  <r>
    <x v="6"/>
    <x v="4"/>
    <d v="2024-10-01T00:00:00"/>
    <d v="2024-10-31T00:00:00"/>
    <s v="Carter High School Teaching Artist Residency"/>
    <x v="0"/>
    <s v="David W Carter HS"/>
    <s v="1819 W Wheatland Rd"/>
    <n v="75232"/>
    <n v="104"/>
    <n v="0"/>
    <n v="26"/>
    <n v="26"/>
    <m/>
  </r>
  <r>
    <x v="6"/>
    <x v="0"/>
    <d v="2024-10-01T00:00:00"/>
    <d v="2024-10-31T00:00:00"/>
    <s v="Uplift Atlas Violin Club"/>
    <x v="0"/>
    <s v="Uplift Atlas Prep"/>
    <s v="4600 Bryan St"/>
    <n v="75204"/>
    <n v="8"/>
    <n v="0"/>
    <n v="17"/>
    <n v="17"/>
    <m/>
  </r>
  <r>
    <x v="7"/>
    <x v="0"/>
    <d v="2024-10-01T00:00:00"/>
    <d v="2024-10-01T00:00:00"/>
    <s v="(A)Live"/>
    <x v="0"/>
    <s v="Sudie L. Williams TAG Academy"/>
    <s v="12600 Welch Rd"/>
    <n v="75244"/>
    <n v="1"/>
    <n v="0"/>
    <n v="12"/>
    <n v="12"/>
    <m/>
  </r>
  <r>
    <x v="7"/>
    <x v="0"/>
    <d v="2024-10-01T00:00:00"/>
    <d v="2024-10-01T00:00:00"/>
    <s v="Thriving Minds After School "/>
    <x v="0"/>
    <s v="Anne Frank Elementary School"/>
    <s v="5201 Celestial Rd"/>
    <n v="75254"/>
    <n v="1"/>
    <n v="0"/>
    <n v="34"/>
    <n v="34"/>
    <m/>
  </r>
  <r>
    <x v="7"/>
    <x v="0"/>
    <d v="2024-10-01T00:00:00"/>
    <d v="2024-10-01T00:00:00"/>
    <s v="Thriving Minds After School"/>
    <x v="0"/>
    <s v="Lakewood Elementary School"/>
    <s v="3000 Hillbrook St"/>
    <n v="75214"/>
    <n v="1"/>
    <n v="0"/>
    <n v="37"/>
    <n v="37"/>
    <m/>
  </r>
  <r>
    <x v="8"/>
    <x v="0"/>
    <d v="2024-10-01T00:00:00"/>
    <d v="2024-10-31T00:00:00"/>
    <s v="Workshop/Training Virtual"/>
    <x v="1"/>
    <s v="Sammons Center for the Arts"/>
    <s v="3630 Harry Hines Blvd"/>
    <n v="75219"/>
    <n v="0"/>
    <m/>
    <n v="0"/>
    <n v="0"/>
    <m/>
  </r>
  <r>
    <x v="8"/>
    <x v="3"/>
    <d v="2024-10-01T00:00:00"/>
    <d v="2024-10-31T00:00:00"/>
    <s v="Meeting - Virtual"/>
    <x v="1"/>
    <s v="Sammons Center for the Arts"/>
    <s v="3630 Harry Hines Blvd"/>
    <n v="75219"/>
    <n v="0"/>
    <m/>
    <n v="0"/>
    <n v="0"/>
    <m/>
  </r>
  <r>
    <x v="7"/>
    <x v="0"/>
    <d v="2024-10-01T00:00:00"/>
    <d v="2024-10-01T00:00:00"/>
    <s v="Thriving Minds After School"/>
    <x v="0"/>
    <s v="Nathan Adams Elementary School"/>
    <s v="12600 Welch Rd"/>
    <n v="75244"/>
    <n v="1"/>
    <n v="0"/>
    <n v="30"/>
    <n v="30"/>
    <m/>
  </r>
  <r>
    <x v="7"/>
    <x v="0"/>
    <d v="2024-10-01T00:00:00"/>
    <d v="2024-10-01T00:00:00"/>
    <s v="Thriving Minds After School"/>
    <x v="0"/>
    <s v="Montessori Academy at Onesimo Hernandez"/>
    <s v="5555 Maple Ave"/>
    <n v="75235"/>
    <n v="1"/>
    <n v="0"/>
    <n v="48"/>
    <n v="48"/>
    <m/>
  </r>
  <r>
    <x v="7"/>
    <x v="0"/>
    <d v="2024-10-01T00:00:00"/>
    <d v="2024-10-01T00:00:00"/>
    <s v="Thriving Minds After School"/>
    <x v="0"/>
    <s v="Prestonwood Montessori at E.D. Walker"/>
    <s v="5700 Wozencraft Dr"/>
    <s v=" 75230"/>
    <n v="1"/>
    <n v="0"/>
    <n v="59"/>
    <n v="59"/>
    <m/>
  </r>
  <r>
    <x v="7"/>
    <x v="0"/>
    <d v="2024-10-01T00:00:00"/>
    <d v="2024-10-01T00:00:00"/>
    <s v="Thriving Minds After School"/>
    <x v="0"/>
    <s v="Rosemont Lower School"/>
    <s v="1919 Stevens Forest Dr"/>
    <n v="75208"/>
    <n v="1"/>
    <n v="0"/>
    <n v="86"/>
    <n v="86"/>
    <m/>
  </r>
  <r>
    <x v="7"/>
    <x v="0"/>
    <d v="2024-10-01T00:00:00"/>
    <d v="2024-10-01T00:00:00"/>
    <s v="Thriving Minds After School"/>
    <x v="0"/>
    <s v="Rosemont Upper School"/>
    <s v="719 N Montclair Ave"/>
    <n v="75208"/>
    <n v="1"/>
    <n v="0"/>
    <n v="17"/>
    <n v="17"/>
    <m/>
  </r>
  <r>
    <x v="7"/>
    <x v="0"/>
    <d v="2024-10-01T00:00:00"/>
    <d v="2024-10-01T00:00:00"/>
    <s v="Thriving Minds After School"/>
    <x v="0"/>
    <s v="Sudie L. Williams TAG Academy"/>
    <s v="12600 Welch Rd"/>
    <n v="75244"/>
    <n v="1"/>
    <n v="0"/>
    <n v="12"/>
    <n v="12"/>
    <m/>
  </r>
  <r>
    <x v="7"/>
    <x v="0"/>
    <d v="2024-10-01T00:00:00"/>
    <d v="2024-10-01T00:00:00"/>
    <s v="Thriving Minds After School"/>
    <x v="0"/>
    <s v="Harry C. Withers Elementary School"/>
    <s v="3959 Northhaven Rd"/>
    <n v="75229"/>
    <n v="1"/>
    <n v="0"/>
    <n v="68"/>
    <n v="68"/>
    <m/>
  </r>
  <r>
    <x v="9"/>
    <x v="1"/>
    <d v="2024-10-01T00:00:00"/>
    <d v="2024-10-01T00:00:00"/>
    <s v="Latinidades: ASYC Load In"/>
    <x v="0"/>
    <s v="Latino Cultural Center (Multi-Form)"/>
    <s v="2600 Live Oak St. Dallas, TX"/>
    <n v="75204"/>
    <n v="1"/>
    <n v="0"/>
    <n v="8"/>
    <n v="8"/>
    <m/>
  </r>
  <r>
    <x v="10"/>
    <x v="0"/>
    <d v="2024-10-01T00:00:00"/>
    <d v="2024-10-31T00:00:00"/>
    <s v="Fundamentals of Wheel Session 4"/>
    <x v="0"/>
    <s v="Creative Arts Center of Dallas"/>
    <s v="2360 Laughlin Drive"/>
    <n v="75228"/>
    <n v="1"/>
    <n v="3"/>
    <n v="1"/>
    <n v="4"/>
    <m/>
  </r>
  <r>
    <x v="10"/>
    <x v="0"/>
    <d v="2024-10-01T00:00:00"/>
    <d v="2024-10-31T00:00:00"/>
    <s v="Accelerated Beginner Figure Drawing Session 4"/>
    <x v="0"/>
    <s v="Creative Arts Center of Dallas"/>
    <s v="2360 Laughlin Drive"/>
    <n v="75228"/>
    <n v="1"/>
    <n v="6"/>
    <n v="0"/>
    <n v="6"/>
    <m/>
  </r>
  <r>
    <x v="10"/>
    <x v="0"/>
    <d v="2024-10-01T00:00:00"/>
    <d v="2024-10-31T00:00:00"/>
    <s v="Art of Mosaic Session 4"/>
    <x v="0"/>
    <s v="Creative Arts Center of Dallas"/>
    <s v="2360 Laughlin Drive"/>
    <n v="75228"/>
    <n v="1"/>
    <n v="7"/>
    <n v="0"/>
    <n v="7"/>
    <m/>
  </r>
  <r>
    <x v="10"/>
    <x v="0"/>
    <d v="2024-10-01T00:00:00"/>
    <d v="2024-10-31T00:00:00"/>
    <s v="Hands in Clay Session 4"/>
    <x v="0"/>
    <s v="Creative Arts Center of Dallas"/>
    <s v="2361 Laughlin Drive"/>
    <n v="75228"/>
    <n v="1"/>
    <n v="4"/>
    <n v="0"/>
    <n v="4"/>
    <m/>
  </r>
  <r>
    <x v="10"/>
    <x v="0"/>
    <d v="2024-10-01T00:00:00"/>
    <d v="2024-10-31T00:00:00"/>
    <s v="Accelerated Drawing Fundamentals Session 4"/>
    <x v="0"/>
    <s v="Creative Arts Center of Dallas"/>
    <s v="2360 Laughlin Drive"/>
    <n v="75228"/>
    <n v="1"/>
    <n v="3"/>
    <n v="0"/>
    <n v="3"/>
    <n v="2"/>
  </r>
  <r>
    <x v="11"/>
    <x v="5"/>
    <d v="2024-10-01T00:00:00"/>
    <d v="2024-10-31T00:00:00"/>
    <s v="Shakespeare Decoded Episode #1 (The Badge of all  our Tribe Mechant of Venice)"/>
    <x v="1"/>
    <s v="Virtual"/>
    <s v="Virtual"/>
    <s v="Virtual"/>
    <n v="1"/>
    <m/>
    <n v="8"/>
    <n v="8"/>
    <m/>
  </r>
  <r>
    <x v="11"/>
    <x v="5"/>
    <d v="2024-10-01T00:00:00"/>
    <d v="2024-10-31T00:00:00"/>
    <s v="Shakespeare Decoded Episode #2 (Much Ado About the Sexual Distrust of Women"/>
    <x v="1"/>
    <s v="Virtual"/>
    <s v="Virtual"/>
    <s v="Virtual"/>
    <n v="1"/>
    <m/>
    <n v="4"/>
    <n v="4"/>
    <m/>
  </r>
  <r>
    <x v="11"/>
    <x v="5"/>
    <d v="2024-10-01T00:00:00"/>
    <d v="2024-10-31T00:00:00"/>
    <s v="Shakespeare Decoded Episode #3 (Free Like an Ariel Bird)"/>
    <x v="1"/>
    <s v="Virtual"/>
    <s v="Virtual"/>
    <s v="Virtual"/>
    <n v="1"/>
    <m/>
    <n v="5"/>
    <n v="5"/>
    <m/>
  </r>
  <r>
    <x v="11"/>
    <x v="5"/>
    <d v="2024-10-01T00:00:00"/>
    <d v="2024-10-31T00:00:00"/>
    <s v="Shakespeare Decoded Episode #4 (What a Noble Mind)"/>
    <x v="1"/>
    <s v="Virtual"/>
    <s v="Virtual"/>
    <s v="Virtual"/>
    <n v="1"/>
    <m/>
    <n v="4"/>
    <n v="4"/>
    <m/>
  </r>
  <r>
    <x v="11"/>
    <x v="5"/>
    <d v="2024-10-01T00:00:00"/>
    <d v="2024-10-31T00:00:00"/>
    <s v="Shakespeare Decoded Episode #5 (Tis the Times' Plague)"/>
    <x v="1"/>
    <s v="Virtual"/>
    <s v="Virtual"/>
    <s v="Virtual"/>
    <n v="1"/>
    <m/>
    <n v="3"/>
    <n v="3"/>
    <m/>
  </r>
  <r>
    <x v="11"/>
    <x v="5"/>
    <d v="2024-10-01T00:00:00"/>
    <d v="2024-10-31T00:00:00"/>
    <s v="Shakespeare Decoded Episode #6 (Oh, Let Me Not Be Mad)"/>
    <x v="1"/>
    <s v="Virtual"/>
    <s v="Virtual"/>
    <s v="Virtual"/>
    <n v="1"/>
    <m/>
    <n v="9"/>
    <n v="9"/>
    <m/>
  </r>
  <r>
    <x v="11"/>
    <x v="5"/>
    <d v="2024-10-01T00:00:00"/>
    <d v="2024-10-31T00:00:00"/>
    <s v="Shakespeare Decoded Episode #7 (Shakespeare in Modern Translation)"/>
    <x v="1"/>
    <s v="Virtual"/>
    <s v="Virtual"/>
    <s v="Virtual"/>
    <n v="1"/>
    <m/>
    <n v="8"/>
    <n v="8"/>
    <m/>
  </r>
  <r>
    <x v="11"/>
    <x v="5"/>
    <d v="2024-10-01T00:00:00"/>
    <d v="2024-10-31T00:00:00"/>
    <s v="Shakespeare Decoded #8 (Political Shakespeare)"/>
    <x v="1"/>
    <s v="Virtual"/>
    <s v="Virtual"/>
    <s v="Virtual"/>
    <n v="1"/>
    <m/>
    <n v="10"/>
    <n v="10"/>
    <m/>
  </r>
  <r>
    <x v="11"/>
    <x v="5"/>
    <d v="2024-10-01T00:00:00"/>
    <d v="2024-10-31T00:00:00"/>
    <s v="Shakespeare Decoded #9 (Shakespeare and Veterans)"/>
    <x v="1"/>
    <s v="Virtual"/>
    <s v="Virtual"/>
    <s v="Virtual"/>
    <n v="1"/>
    <m/>
    <n v="6"/>
    <n v="6"/>
    <m/>
  </r>
  <r>
    <x v="11"/>
    <x v="5"/>
    <d v="2024-10-01T00:00:00"/>
    <d v="2024-10-31T00:00:00"/>
    <s v="Shakespeare Dallas Decoded #10 (Timon of Athens)"/>
    <x v="1"/>
    <s v="Virtual"/>
    <s v="Virtual"/>
    <s v="Virtual"/>
    <n v="1"/>
    <m/>
    <n v="4"/>
    <n v="4"/>
    <m/>
  </r>
  <r>
    <x v="11"/>
    <x v="5"/>
    <d v="2024-10-01T00:00:00"/>
    <d v="2024-10-31T00:00:00"/>
    <s v="Shakespeare Dallas Decoded #11 (Why Hamlet?)"/>
    <x v="1"/>
    <s v="Virtual"/>
    <s v="Virtual"/>
    <s v="Virtual"/>
    <n v="1"/>
    <m/>
    <n v="16"/>
    <n v="16"/>
    <m/>
  </r>
  <r>
    <x v="11"/>
    <x v="5"/>
    <d v="2024-10-01T00:00:00"/>
    <d v="2024-10-31T00:00:00"/>
    <s v="Shakespeare Dallas Decoded #12 Dramatugy and Translatiin as the Gateway to Sakespeare Engagement"/>
    <x v="1"/>
    <s v="Virtual"/>
    <s v="Virtual"/>
    <s v="Virtual"/>
    <n v="1"/>
    <m/>
    <n v="49"/>
    <n v="49"/>
    <m/>
  </r>
  <r>
    <x v="10"/>
    <x v="0"/>
    <d v="2024-10-01T00:00:00"/>
    <d v="2024-10-31T00:00:00"/>
    <s v="Fundamentals of Wheel Session 4"/>
    <x v="0"/>
    <s v="Creative Arts Center of Dallas"/>
    <s v="2360 Laughlin Drive"/>
    <n v="75228"/>
    <n v="1"/>
    <n v="8"/>
    <n v="0"/>
    <n v="8"/>
    <m/>
  </r>
  <r>
    <x v="10"/>
    <x v="0"/>
    <d v="2024-10-01T00:00:00"/>
    <d v="2024-10-31T00:00:00"/>
    <s v="Drawing 2 (with Color!) Fall Session 4"/>
    <x v="0"/>
    <s v="Creative Arts Center of Dallas"/>
    <s v="2360 Laughlin Drive"/>
    <n v="75228"/>
    <n v="1"/>
    <n v="4"/>
    <n v="1"/>
    <n v="5"/>
    <m/>
  </r>
  <r>
    <x v="10"/>
    <x v="0"/>
    <d v="2024-10-01T00:00:00"/>
    <d v="2024-10-31T00:00:00"/>
    <s v="Int/Adv Art of Handbuilding Session 4"/>
    <x v="0"/>
    <s v="Creative Arts Center of Dallas"/>
    <s v="2360 Laughlin Drive"/>
    <n v="75228"/>
    <n v="1"/>
    <n v="8"/>
    <n v="0"/>
    <n v="8"/>
    <m/>
  </r>
  <r>
    <x v="10"/>
    <x v="0"/>
    <d v="2024-10-01T00:00:00"/>
    <d v="2024-10-31T00:00:00"/>
    <s v="Fundamentals of Wheel Session 4"/>
    <x v="0"/>
    <s v="Creative Arts Center of Dallas"/>
    <s v="2360 Laughlin Drive"/>
    <n v="75228"/>
    <n v="1"/>
    <n v="6"/>
    <n v="2"/>
    <n v="8"/>
    <m/>
  </r>
  <r>
    <x v="10"/>
    <x v="0"/>
    <d v="2024-10-01T00:00:00"/>
    <d v="2024-10-31T00:00:00"/>
    <s v="Portrait Drawing 1 Session 4"/>
    <x v="0"/>
    <s v="Creative Arts Center of Dallas"/>
    <s v="2360 Laughlin Drive"/>
    <n v="75228"/>
    <n v="1"/>
    <n v="1"/>
    <n v="0"/>
    <n v="1"/>
    <m/>
  </r>
  <r>
    <x v="10"/>
    <x v="0"/>
    <d v="2024-10-01T00:00:00"/>
    <d v="2024-10-31T00:00:00"/>
    <s v="Beg/Int Jewelry Fabrication Session 4"/>
    <x v="0"/>
    <s v="Creative Arts Center of Dallas"/>
    <s v="2360 Laughlin Drive"/>
    <n v="75228"/>
    <n v="1"/>
    <n v="4"/>
    <n v="1"/>
    <n v="5"/>
    <n v="2"/>
  </r>
  <r>
    <x v="10"/>
    <x v="0"/>
    <d v="2024-10-01T00:00:00"/>
    <d v="2024-10-31T00:00:00"/>
    <s v="Metal Sculpture Session 4"/>
    <x v="0"/>
    <s v="Creative Arts Center of Dallas"/>
    <s v="2360 Laughlin Drive"/>
    <n v="75228"/>
    <n v="1"/>
    <n v="6"/>
    <n v="0"/>
    <n v="6"/>
    <m/>
  </r>
  <r>
    <x v="10"/>
    <x v="0"/>
    <d v="2024-10-01T00:00:00"/>
    <d v="2024-10-31T00:00:00"/>
    <s v="Broken Dish Mosaic (Picassiette) Session 4"/>
    <x v="0"/>
    <s v="Creative Arts Center of Dallas"/>
    <s v="2360 Laughlin Drive"/>
    <n v="75228"/>
    <n v="1"/>
    <n v="7"/>
    <n v="0"/>
    <n v="7"/>
    <m/>
  </r>
  <r>
    <x v="12"/>
    <x v="6"/>
    <d v="2024-10-01T00:00:00"/>
    <d v="2024-10-31T00:00:00"/>
    <s v="Special Exhibition - Virtual Tour"/>
    <x v="1"/>
    <m/>
    <m/>
    <m/>
    <n v="31"/>
    <n v="38"/>
    <m/>
    <n v="38"/>
    <n v="2"/>
  </r>
  <r>
    <x v="10"/>
    <x v="0"/>
    <d v="2024-10-01T00:00:00"/>
    <d v="2024-10-31T00:00:00"/>
    <s v="Beginner Oil Painting from Photos Session 4"/>
    <x v="0"/>
    <s v="Creative Arts Center of Dallas"/>
    <s v="2360 Laughlin Drive"/>
    <n v="75228"/>
    <n v="1"/>
    <n v="12"/>
    <n v="0"/>
    <n v="12"/>
    <m/>
  </r>
  <r>
    <x v="12"/>
    <x v="7"/>
    <d v="2024-10-01T00:00:00"/>
    <d v="2024-10-31T00:00:00"/>
    <s v="Student Group Tours, virtual"/>
    <x v="1"/>
    <m/>
    <m/>
    <m/>
    <n v="21"/>
    <n v="564"/>
    <m/>
    <n v="564"/>
    <m/>
  </r>
  <r>
    <x v="12"/>
    <x v="0"/>
    <d v="2024-10-01T00:00:00"/>
    <d v="2024-10-31T00:00:00"/>
    <s v="Student Education Programs, Virtual"/>
    <x v="1"/>
    <m/>
    <m/>
    <m/>
    <n v="28"/>
    <n v="2190"/>
    <m/>
    <n v="2190"/>
    <m/>
  </r>
  <r>
    <x v="10"/>
    <x v="0"/>
    <d v="2024-10-01T00:00:00"/>
    <d v="2024-10-31T00:00:00"/>
    <s v="Plein Air Painting Session 4"/>
    <x v="0"/>
    <s v="Creative Arts Center of Dallas"/>
    <s v="2360 Laughlin Drive"/>
    <n v="75228"/>
    <n v="1"/>
    <n v="8"/>
    <n v="0"/>
    <n v="8"/>
    <m/>
  </r>
  <r>
    <x v="10"/>
    <x v="0"/>
    <d v="2024-10-01T00:00:00"/>
    <d v="2024-10-31T00:00:00"/>
    <s v="Stone Carving Session 4"/>
    <x v="0"/>
    <s v="Creative Arts Center of Dallas"/>
    <s v="2360 Laughlin Drive"/>
    <n v="75228"/>
    <n v="1"/>
    <n v="4"/>
    <n v="0"/>
    <n v="4"/>
    <m/>
  </r>
  <r>
    <x v="10"/>
    <x v="0"/>
    <d v="2024-10-01T00:00:00"/>
    <d v="2024-10-31T00:00:00"/>
    <s v="Fused Glass Session 4"/>
    <x v="0"/>
    <s v="Creative Arts Center of Dallas"/>
    <s v="2360 Laughlin Drive"/>
    <n v="75228"/>
    <n v="1"/>
    <n v="6"/>
    <n v="0"/>
    <n v="6"/>
    <m/>
  </r>
  <r>
    <x v="12"/>
    <x v="5"/>
    <d v="2024-10-01T00:00:00"/>
    <d v="2024-10-31T00:00:00"/>
    <s v="Public Programs, Virtual"/>
    <x v="1"/>
    <m/>
    <m/>
    <m/>
    <n v="1"/>
    <n v="9"/>
    <m/>
    <n v="9"/>
    <m/>
  </r>
  <r>
    <x v="10"/>
    <x v="0"/>
    <d v="2024-10-01T00:00:00"/>
    <d v="2024-10-31T00:00:00"/>
    <s v="Int/Adv Oil Painting from Photos Session 4"/>
    <x v="0"/>
    <s v="Creative Arts Center of Dallas"/>
    <s v="2360 Laughlin Drive"/>
    <n v="75228"/>
    <n v="1"/>
    <n v="10"/>
    <n v="0"/>
    <n v="10"/>
    <m/>
  </r>
  <r>
    <x v="12"/>
    <x v="0"/>
    <d v="2024-10-01T00:00:00"/>
    <d v="2024-10-31T00:00:00"/>
    <s v="Professional Programs, Virtual"/>
    <x v="1"/>
    <m/>
    <m/>
    <m/>
    <n v="8"/>
    <n v="69"/>
    <m/>
    <n v="69"/>
    <m/>
  </r>
  <r>
    <x v="10"/>
    <x v="0"/>
    <d v="2024-10-01T00:00:00"/>
    <d v="2024-10-31T00:00:00"/>
    <s v="Int/Adv Wheel Session 4"/>
    <x v="0"/>
    <s v="Creative Arts Center of Dallas"/>
    <s v="2360 Laughlin Drive"/>
    <n v="75228"/>
    <n v="1"/>
    <n v="11"/>
    <n v="0"/>
    <n v="11"/>
    <m/>
  </r>
  <r>
    <x v="10"/>
    <x v="0"/>
    <d v="2024-10-01T00:00:00"/>
    <d v="2024-10-31T00:00:00"/>
    <s v="Modern Resin Jewelry Design Session 4"/>
    <x v="0"/>
    <s v="Creative Arts Center of Dallas"/>
    <s v="2360 Laughlin Drive"/>
    <n v="75228"/>
    <n v="1"/>
    <n v="2"/>
    <n v="0"/>
    <n v="2"/>
    <m/>
  </r>
  <r>
    <x v="10"/>
    <x v="0"/>
    <d v="2024-10-01T00:00:00"/>
    <d v="2024-10-31T00:00:00"/>
    <s v="Fundamentals of Wheel Session 4"/>
    <x v="0"/>
    <s v="Creative Arts Center of Dallas"/>
    <s v="2360 Laughlin Drive"/>
    <n v="75228"/>
    <n v="1"/>
    <n v="10"/>
    <n v="0"/>
    <n v="10"/>
    <m/>
  </r>
  <r>
    <x v="10"/>
    <x v="0"/>
    <d v="2024-10-01T00:00:00"/>
    <d v="2024-10-31T00:00:00"/>
    <s v="Exploration in Clay, Surface, &amp; Form Session 4"/>
    <x v="0"/>
    <s v="Creative Arts Center of Dallas"/>
    <s v="2360 Laughlin Drive"/>
    <n v="75228"/>
    <n v="1"/>
    <n v="3"/>
    <n v="0"/>
    <n v="3"/>
    <m/>
  </r>
  <r>
    <x v="10"/>
    <x v="0"/>
    <d v="2024-10-01T00:00:00"/>
    <d v="2024-10-31T00:00:00"/>
    <s v="Fused Glass Session 4"/>
    <x v="0"/>
    <s v="Creative Arts Center of Dallas"/>
    <s v="2360 Laughlin Drive"/>
    <n v="75228"/>
    <n v="1"/>
    <n v="5"/>
    <n v="1"/>
    <n v="6"/>
    <m/>
  </r>
  <r>
    <x v="10"/>
    <x v="0"/>
    <d v="2024-10-01T00:00:00"/>
    <d v="2024-10-31T00:00:00"/>
    <s v="Int/Adv Oil Painting from Photos Session 4"/>
    <x v="0"/>
    <s v="Creative Arts Center of Dallas"/>
    <s v="2360 Laughlin Drive"/>
    <n v="75228"/>
    <n v="1"/>
    <n v="1"/>
    <n v="0"/>
    <n v="1"/>
    <n v="2"/>
  </r>
  <r>
    <x v="10"/>
    <x v="0"/>
    <d v="2024-10-01T00:00:00"/>
    <d v="2024-10-31T00:00:00"/>
    <s v="Int/Adv Oil Painting from Photos Session 4"/>
    <x v="0"/>
    <s v="Creative Arts Center of Dallas"/>
    <s v="2360 Laughlin Drive"/>
    <n v="75228"/>
    <n v="1"/>
    <n v="7"/>
    <n v="0"/>
    <n v="7"/>
    <m/>
  </r>
  <r>
    <x v="10"/>
    <x v="0"/>
    <d v="2024-10-01T00:00:00"/>
    <d v="2024-10-31T00:00:00"/>
    <s v="Fundamentals of Handbuilding Session 4"/>
    <x v="0"/>
    <s v="Creative Arts Center of Dallas"/>
    <s v="2360 Laughlin Drive"/>
    <n v="75228"/>
    <n v="1"/>
    <n v="7"/>
    <n v="0"/>
    <n v="7"/>
    <m/>
  </r>
  <r>
    <x v="10"/>
    <x v="0"/>
    <d v="2024-10-01T00:00:00"/>
    <d v="2024-10-31T00:00:00"/>
    <s v="Int/Adv Wheel Session 4"/>
    <x v="0"/>
    <s v="Creative Arts Center of Dallas"/>
    <s v="2360 Laughlin Drive"/>
    <n v="75228"/>
    <n v="1"/>
    <n v="8"/>
    <n v="0"/>
    <n v="8"/>
    <m/>
  </r>
  <r>
    <x v="10"/>
    <x v="0"/>
    <d v="2024-10-01T00:00:00"/>
    <d v="2024-10-31T00:00:00"/>
    <s v="Fused Glass Session 4"/>
    <x v="0"/>
    <s v="Creative Arts Center of Dallas"/>
    <s v="2360 Laughlin Drive"/>
    <n v="75228"/>
    <n v="1"/>
    <n v="4"/>
    <n v="0"/>
    <n v="4"/>
    <m/>
  </r>
  <r>
    <x v="10"/>
    <x v="0"/>
    <d v="2024-10-01T00:00:00"/>
    <d v="2024-10-31T00:00:00"/>
    <s v="Lost Wax Casting Session 4"/>
    <x v="0"/>
    <s v="Creative Arts Center of Dallas"/>
    <s v="2361 Laughlin Drive"/>
    <n v="75229"/>
    <n v="1"/>
    <n v="3"/>
    <n v="0"/>
    <n v="3"/>
    <m/>
  </r>
  <r>
    <x v="10"/>
    <x v="0"/>
    <d v="2024-10-01T00:00:00"/>
    <d v="2024-10-31T00:00:00"/>
    <s v="Metal Sculpture Session 4"/>
    <x v="0"/>
    <s v="Creative Arts Center of Dallas"/>
    <s v="2360 Laughlin Drive"/>
    <n v="75228"/>
    <n v="1"/>
    <n v="4"/>
    <n v="0"/>
    <n v="4"/>
    <n v="2"/>
  </r>
  <r>
    <x v="10"/>
    <x v="0"/>
    <d v="2024-10-01T00:00:00"/>
    <d v="2024-10-31T00:00:00"/>
    <s v="Beginner Oil Painting from Photos Session 4"/>
    <x v="0"/>
    <s v="Creative Arts Center of Dallas"/>
    <s v="2360 Laughlin Drive"/>
    <n v="75228"/>
    <n v="1"/>
    <n v="11"/>
    <n v="0"/>
    <n v="11"/>
    <m/>
  </r>
  <r>
    <x v="10"/>
    <x v="0"/>
    <d v="2024-10-01T00:00:00"/>
    <d v="2024-10-31T00:00:00"/>
    <s v="Watercolor Fundamentals 2 Session 4"/>
    <x v="0"/>
    <s v="Creative Arts Center of Dallas"/>
    <s v="2360 Laughlin Drive"/>
    <n v="75228"/>
    <n v="1"/>
    <n v="9"/>
    <n v="0"/>
    <n v="9"/>
    <m/>
  </r>
  <r>
    <x v="10"/>
    <x v="0"/>
    <d v="2024-10-01T00:00:00"/>
    <d v="2024-10-31T00:00:00"/>
    <s v="Advanced Jewelry Fabrication Session 4"/>
    <x v="0"/>
    <s v="Creative Arts Center of Dallas"/>
    <s v="2360 Laughlin Drive"/>
    <n v="75228"/>
    <n v="1"/>
    <n v="6"/>
    <n v="1"/>
    <n v="7"/>
    <m/>
  </r>
  <r>
    <x v="10"/>
    <x v="0"/>
    <d v="2024-10-01T00:00:00"/>
    <d v="2024-10-31T00:00:00"/>
    <s v="Watercolor Fundamentals 2 Session 4"/>
    <x v="0"/>
    <s v="Creative Arts Center of Dallas"/>
    <s v="2360 Laughlin Drive"/>
    <n v="75228"/>
    <n v="1"/>
    <n v="10"/>
    <n v="0"/>
    <n v="10"/>
    <m/>
  </r>
  <r>
    <x v="10"/>
    <x v="0"/>
    <d v="2024-10-01T00:00:00"/>
    <d v="2024-10-31T00:00:00"/>
    <s v="Stone Carving Session 4"/>
    <x v="0"/>
    <s v="Creative Arts Center of Dallas"/>
    <s v="2360 Laughlin Drive"/>
    <n v="75228"/>
    <n v="1"/>
    <n v="3"/>
    <n v="0"/>
    <n v="3"/>
    <m/>
  </r>
  <r>
    <x v="10"/>
    <x v="0"/>
    <d v="2024-10-01T00:00:00"/>
    <d v="2024-10-31T00:00:00"/>
    <s v="Creative Clay Session 4"/>
    <x v="0"/>
    <s v="Creative Arts Center of Dallas"/>
    <s v="2360 Laughlin Drive"/>
    <n v="75228"/>
    <n v="1"/>
    <n v="6"/>
    <n v="0"/>
    <n v="6"/>
    <m/>
  </r>
  <r>
    <x v="10"/>
    <x v="0"/>
    <d v="2024-10-01T00:00:00"/>
    <d v="2024-10-31T00:00:00"/>
    <s v="Portrait Drawing 2 Session 4"/>
    <x v="0"/>
    <s v="Creative Arts Center of Dallas"/>
    <s v="2360 Laughlin Drive"/>
    <n v="75228"/>
    <n v="1"/>
    <n v="3"/>
    <n v="0"/>
    <n v="3"/>
    <m/>
  </r>
  <r>
    <x v="10"/>
    <x v="0"/>
    <d v="2024-10-01T00:00:00"/>
    <d v="2024-10-31T00:00:00"/>
    <s v="Acrylic Painting Session 4"/>
    <x v="0"/>
    <s v="Creative Arts Center of Dallas"/>
    <s v="2360 Laughlin Drive"/>
    <n v="75228"/>
    <n v="1"/>
    <n v="4"/>
    <n v="0"/>
    <n v="4"/>
    <m/>
  </r>
  <r>
    <x v="10"/>
    <x v="0"/>
    <d v="2024-10-01T00:00:00"/>
    <d v="2024-10-31T00:00:00"/>
    <s v="Fundamentals of Wheel Session 4"/>
    <x v="0"/>
    <s v="Creative Arts Center of Dallas"/>
    <s v="2360 Laughlin Drive"/>
    <n v="75228"/>
    <n v="1"/>
    <n v="10"/>
    <n v="0"/>
    <n v="10"/>
    <m/>
  </r>
  <r>
    <x v="10"/>
    <x v="0"/>
    <d v="2024-10-01T00:00:00"/>
    <d v="2024-10-31T00:00:00"/>
    <s v="Drawing 1 Session 4"/>
    <x v="0"/>
    <s v="Creative Arts Center of Dallas"/>
    <s v="2360 Laughlin Drive"/>
    <n v="75228"/>
    <n v="1"/>
    <n v="11"/>
    <n v="1"/>
    <n v="12"/>
    <m/>
  </r>
  <r>
    <x v="10"/>
    <x v="0"/>
    <d v="2024-10-01T00:00:00"/>
    <d v="2024-10-31T00:00:00"/>
    <s v="Metal Sculpture Session 4"/>
    <x v="0"/>
    <s v="Creative Arts Center of Dallas"/>
    <s v="2360 Laughlin Drive"/>
    <n v="75228"/>
    <n v="1"/>
    <n v="2"/>
    <n v="0"/>
    <n v="2"/>
    <m/>
  </r>
  <r>
    <x v="10"/>
    <x v="0"/>
    <d v="2024-10-01T00:00:00"/>
    <d v="2024-10-31T00:00:00"/>
    <s v="Metal Sculpture Session 4"/>
    <x v="0"/>
    <s v="Creative Arts Center of Dallas"/>
    <s v="2360 Laughlin Drive"/>
    <n v="75228"/>
    <n v="1"/>
    <n v="2"/>
    <n v="0"/>
    <n v="2"/>
    <n v="2"/>
  </r>
  <r>
    <x v="10"/>
    <x v="0"/>
    <d v="2024-10-01T00:00:00"/>
    <d v="2024-10-31T00:00:00"/>
    <s v="Mixed Media Mosaic Session 4"/>
    <x v="0"/>
    <s v="Creative Arts Center of Dallas"/>
    <s v="2360 Laughlin Drive"/>
    <n v="75228"/>
    <n v="1"/>
    <n v="9"/>
    <n v="0"/>
    <n v="9"/>
    <n v="2"/>
  </r>
  <r>
    <x v="10"/>
    <x v="0"/>
    <d v="2024-10-01T00:00:00"/>
    <d v="2024-10-31T00:00:00"/>
    <s v="Wild Side of Watercolor Session 4"/>
    <x v="0"/>
    <s v="Creative Arts Center of Dallas"/>
    <s v="2360 Laughlin Drive"/>
    <n v="75228"/>
    <n v="1"/>
    <n v="10"/>
    <n v="0"/>
    <n v="10"/>
    <m/>
  </r>
  <r>
    <x v="10"/>
    <x v="0"/>
    <d v="2024-10-01T00:00:00"/>
    <d v="2024-10-31T00:00:00"/>
    <s v="Stone Carving Session 4"/>
    <x v="0"/>
    <s v="Creative Arts Center of Dallas"/>
    <s v="2360 Laughlin Drive"/>
    <n v="75228"/>
    <n v="1"/>
    <n v="5"/>
    <n v="1"/>
    <n v="6"/>
    <m/>
  </r>
  <r>
    <x v="10"/>
    <x v="0"/>
    <d v="2024-10-01T00:00:00"/>
    <d v="2024-10-31T00:00:00"/>
    <s v="Expressive Figurative Sculpture Session 4"/>
    <x v="0"/>
    <s v="Creative Arts Center of Dallas"/>
    <s v="2360 Laughlin Drive"/>
    <n v="75228"/>
    <n v="1"/>
    <n v="3"/>
    <n v="0"/>
    <n v="3"/>
    <m/>
  </r>
  <r>
    <x v="10"/>
    <x v="0"/>
    <d v="2024-10-01T00:00:00"/>
    <d v="2024-10-31T00:00:00"/>
    <s v="Abstract Drawing 2 Session 4"/>
    <x v="0"/>
    <s v="Creative Arts Center of Dallas"/>
    <s v="2360 Laughlin Drive"/>
    <n v="75228"/>
    <n v="1"/>
    <n v="4"/>
    <n v="0"/>
    <n v="4"/>
    <m/>
  </r>
  <r>
    <x v="10"/>
    <x v="0"/>
    <d v="2024-10-01T00:00:00"/>
    <d v="2024-10-31T00:00:00"/>
    <s v="Beg/Int Jewelry Fabrication Session 4"/>
    <x v="0"/>
    <s v="Creative Arts Center of Dallas"/>
    <s v="2360 Laughlin Drive"/>
    <n v="75228"/>
    <n v="1"/>
    <n v="4"/>
    <n v="0"/>
    <n v="4"/>
    <n v="2"/>
  </r>
  <r>
    <x v="10"/>
    <x v="0"/>
    <d v="2024-10-01T00:00:00"/>
    <d v="2024-10-31T00:00:00"/>
    <s v="Int/Adv Watercolor Session 4"/>
    <x v="0"/>
    <s v="Creative Arts Center of Dallas"/>
    <s v="2360 Laughlin Drive"/>
    <n v="75228"/>
    <n v="1"/>
    <n v="7"/>
    <n v="0"/>
    <n v="7"/>
    <m/>
  </r>
  <r>
    <x v="10"/>
    <x v="0"/>
    <d v="2024-10-01T00:00:00"/>
    <d v="2024-10-31T00:00:00"/>
    <s v="Abstract Drawing 1 Session 4"/>
    <x v="0"/>
    <s v="Creative Arts Center of Dallas"/>
    <s v="2360 Laughlin Drive"/>
    <n v="75228"/>
    <n v="1"/>
    <n v="1"/>
    <n v="0"/>
    <n v="1"/>
    <n v="10"/>
  </r>
  <r>
    <x v="10"/>
    <x v="0"/>
    <d v="2024-10-01T00:00:00"/>
    <d v="2024-10-31T00:00:00"/>
    <s v="Lost Wax Casting Session 4"/>
    <x v="0"/>
    <s v="Creative Arts Center of Dallas"/>
    <s v="2360 Laughlin Drive"/>
    <n v="75228"/>
    <n v="1"/>
    <n v="2"/>
    <n v="0"/>
    <n v="2"/>
    <m/>
  </r>
  <r>
    <x v="10"/>
    <x v="0"/>
    <d v="2024-10-01T00:00:00"/>
    <d v="2024-10-31T00:00:00"/>
    <s v="Acrylic Painting Session 4"/>
    <x v="0"/>
    <s v="Creative Arts Center of Dallas"/>
    <s v="2360 Laughlin Drive"/>
    <n v="75228"/>
    <n v="1"/>
    <n v="3"/>
    <n v="0"/>
    <n v="3"/>
    <m/>
  </r>
  <r>
    <x v="10"/>
    <x v="0"/>
    <d v="2024-10-01T00:00:00"/>
    <d v="2024-10-31T00:00:00"/>
    <s v="Printmaking Sampler Session 4"/>
    <x v="0"/>
    <s v="Paper Arts"/>
    <s v="118 N. Peak Street"/>
    <n v="75226"/>
    <n v="1"/>
    <n v="3"/>
    <n v="0"/>
    <n v="3"/>
    <m/>
  </r>
  <r>
    <x v="10"/>
    <x v="0"/>
    <d v="2024-10-01T00:00:00"/>
    <d v="2024-10-31T00:00:00"/>
    <s v="Fundamentals of Wheel Session 4"/>
    <x v="0"/>
    <s v="Creative Arts Center of Dallas"/>
    <s v="2360 Laughlin Drive"/>
    <n v="75228"/>
    <n v="1"/>
    <n v="10"/>
    <n v="0"/>
    <n v="10"/>
    <m/>
  </r>
  <r>
    <x v="10"/>
    <x v="0"/>
    <d v="2024-10-01T00:00:00"/>
    <d v="2024-10-31T00:00:00"/>
    <s v="Drawing 1 Session 4"/>
    <x v="0"/>
    <s v="Creative Arts Center of Dallas"/>
    <s v="2360 Laughlin Drive"/>
    <n v="75228"/>
    <n v="1"/>
    <n v="9"/>
    <n v="1"/>
    <n v="10"/>
    <m/>
  </r>
  <r>
    <x v="10"/>
    <x v="0"/>
    <d v="2024-10-01T00:00:00"/>
    <d v="2024-10-31T00:00:00"/>
    <s v="Tufting Fundamentals Session 4"/>
    <x v="0"/>
    <s v="Creative Arts Center of Dallas"/>
    <s v="2360 Laughlin Drive"/>
    <n v="75228"/>
    <n v="1"/>
    <n v="6"/>
    <n v="1"/>
    <n v="7"/>
    <m/>
  </r>
  <r>
    <x v="10"/>
    <x v="0"/>
    <d v="2024-10-01T00:00:00"/>
    <d v="2024-10-31T00:00:00"/>
    <s v="Metal Sculpture Session 4"/>
    <x v="0"/>
    <s v="Creative Arts Center of Dallas"/>
    <s v="2360 Laughlin Drive"/>
    <n v="75228"/>
    <n v="1"/>
    <n v="1"/>
    <n v="0"/>
    <n v="1"/>
    <m/>
  </r>
  <r>
    <x v="10"/>
    <x v="0"/>
    <d v="2024-10-01T00:00:00"/>
    <d v="2024-10-31T00:00:00"/>
    <s v="Fibers Off the Wall Session 4"/>
    <x v="0"/>
    <s v="Creative Arts Center of Dallas"/>
    <s v="2360 Laughlin Drive"/>
    <n v="75228"/>
    <n v="1"/>
    <n v="1"/>
    <n v="0"/>
    <n v="1"/>
    <m/>
  </r>
  <r>
    <x v="10"/>
    <x v="0"/>
    <d v="2024-10-01T00:00:00"/>
    <d v="2024-10-31T00:00:00"/>
    <s v="Lush Layers- Collage, Printmaking, &amp; Markmaking Session 4"/>
    <x v="0"/>
    <s v="Creative Arts Center of Dallas"/>
    <s v="2360 Laughlin Drive"/>
    <n v="75228"/>
    <n v="1"/>
    <n v="7"/>
    <n v="0"/>
    <n v="7"/>
    <m/>
  </r>
  <r>
    <x v="10"/>
    <x v="0"/>
    <d v="2024-10-01T00:00:00"/>
    <d v="2024-10-31T00:00:00"/>
    <s v="Live Model Lab Session 4"/>
    <x v="0"/>
    <s v="Creative Arts Center of Dallas"/>
    <s v="2360 Laughlin Drive"/>
    <n v="75228"/>
    <n v="1"/>
    <n v="8"/>
    <n v="0"/>
    <n v="8"/>
    <n v="2"/>
  </r>
  <r>
    <x v="10"/>
    <x v="0"/>
    <d v="2024-10-01T00:00:00"/>
    <d v="2024-10-31T00:00:00"/>
    <s v="Accelerated Beginner Figure Drawing Session 5"/>
    <x v="0"/>
    <s v="Creative Arts Center of Dallas"/>
    <s v="2360 Laughlin Drive"/>
    <n v="75228"/>
    <n v="2"/>
    <n v="8"/>
    <n v="0"/>
    <n v="8"/>
    <n v="2"/>
  </r>
  <r>
    <x v="10"/>
    <x v="0"/>
    <d v="2024-10-01T00:00:00"/>
    <d v="2024-10-31T00:00:00"/>
    <s v="Accelerated Beginner Figure Drawing Session 5"/>
    <x v="0"/>
    <s v="Creative Arts Center of Dallas"/>
    <s v="2360 Laughlin Drive"/>
    <n v="75228"/>
    <n v="2"/>
    <n v="12"/>
    <n v="0"/>
    <n v="12"/>
    <n v="2"/>
  </r>
  <r>
    <x v="10"/>
    <x v="0"/>
    <d v="2024-10-01T00:00:00"/>
    <d v="2024-10-31T00:00:00"/>
    <s v="Hands in Clay Session 5"/>
    <x v="0"/>
    <s v="Creative Arts Center of Dallas"/>
    <s v="2360 Laughlin Drive"/>
    <n v="75228"/>
    <n v="2"/>
    <n v="14"/>
    <n v="2"/>
    <n v="16"/>
    <n v="6"/>
  </r>
  <r>
    <x v="10"/>
    <x v="0"/>
    <d v="2024-10-01T00:00:00"/>
    <d v="2024-10-31T00:00:00"/>
    <s v="Fundamentals of Wheel Session 5"/>
    <x v="0"/>
    <s v="Creative Arts Center of Dallas"/>
    <s v="2360 Laughlin Drive"/>
    <n v="75228"/>
    <n v="2"/>
    <n v="16"/>
    <n v="0"/>
    <n v="16"/>
    <n v="6"/>
  </r>
  <r>
    <x v="10"/>
    <x v="0"/>
    <d v="2024-10-01T00:00:00"/>
    <d v="2024-10-31T00:00:00"/>
    <s v="Art of Mosaic Session 5"/>
    <x v="0"/>
    <s v="Creative Arts Center of Dallas"/>
    <s v="2360 Laughlin Drive"/>
    <n v="75228"/>
    <n v="2"/>
    <n v="18"/>
    <n v="0"/>
    <n v="18"/>
    <m/>
  </r>
  <r>
    <x v="10"/>
    <x v="0"/>
    <d v="2024-10-01T00:00:00"/>
    <d v="2024-10-31T00:00:00"/>
    <s v="Figure Drawing Session 5"/>
    <x v="0"/>
    <s v="Creative Arts Center of Dallas"/>
    <s v="2360 Laughlin Drive"/>
    <n v="75228"/>
    <n v="2"/>
    <n v="8"/>
    <n v="2"/>
    <n v="10"/>
    <n v="6"/>
  </r>
  <r>
    <x v="10"/>
    <x v="0"/>
    <d v="2024-10-01T00:00:00"/>
    <d v="2024-10-31T00:00:00"/>
    <s v="Fundamentals of Wheel Session 5"/>
    <x v="0"/>
    <s v="Creative Arts Center of Dallas"/>
    <s v="2360 Laughlin Drive"/>
    <n v="75228"/>
    <n v="2"/>
    <n v="10"/>
    <n v="0"/>
    <n v="10"/>
    <m/>
  </r>
  <r>
    <x v="10"/>
    <x v="0"/>
    <d v="2024-10-01T00:00:00"/>
    <d v="2024-10-31T00:00:00"/>
    <s v="Fundamentals of Wheel Session 5"/>
    <x v="0"/>
    <s v="Creative Arts Center of Dallas"/>
    <s v="2360 Laughlin Drive"/>
    <n v="75228"/>
    <n v="3"/>
    <n v="18"/>
    <n v="0"/>
    <n v="18"/>
    <m/>
  </r>
  <r>
    <x v="10"/>
    <x v="0"/>
    <d v="2024-10-01T00:00:00"/>
    <d v="2024-10-31T00:00:00"/>
    <s v="Metal Sculpture Session 5"/>
    <x v="0"/>
    <s v="Creative Arts Center of Dallas"/>
    <s v="2360 Laughlin Drive"/>
    <n v="75228"/>
    <n v="3"/>
    <n v="21"/>
    <n v="0"/>
    <n v="21"/>
    <m/>
  </r>
  <r>
    <x v="10"/>
    <x v="0"/>
    <d v="2024-10-01T00:00:00"/>
    <d v="2024-10-31T00:00:00"/>
    <s v="All Mosaics Mondays Session 5"/>
    <x v="0"/>
    <s v="Creative Arts Center of Dallas"/>
    <s v="2360 Laughlin Drive"/>
    <n v="75228"/>
    <n v="3"/>
    <n v="27"/>
    <n v="0"/>
    <n v="27"/>
    <m/>
  </r>
  <r>
    <x v="10"/>
    <x v="0"/>
    <d v="2024-10-01T00:00:00"/>
    <d v="2024-10-31T00:00:00"/>
    <s v="Beg/Int Jewelry Fabrication Session 5"/>
    <x v="0"/>
    <s v="Creative Arts Center of Dallas"/>
    <s v="2360 Laughlin Drive"/>
    <n v="75228"/>
    <n v="3"/>
    <n v="9"/>
    <n v="0"/>
    <n v="9"/>
    <m/>
  </r>
  <r>
    <x v="10"/>
    <x v="0"/>
    <d v="2024-10-01T00:00:00"/>
    <d v="2024-10-31T00:00:00"/>
    <s v="Int/Adv Art of Handbuilding Session 5"/>
    <x v="0"/>
    <s v="Creative Arts Center of Dallas"/>
    <s v="2360 Laughlin Drive"/>
    <n v="75228"/>
    <n v="3"/>
    <n v="15"/>
    <n v="0"/>
    <n v="15"/>
    <m/>
  </r>
  <r>
    <x v="10"/>
    <x v="0"/>
    <d v="2024-10-01T00:00:00"/>
    <d v="2024-10-31T00:00:00"/>
    <s v="Stained Glass Session 5"/>
    <x v="0"/>
    <s v="Creative Arts Center of Dallas"/>
    <s v="2360 Laughlin Drive"/>
    <n v="75228"/>
    <n v="3"/>
    <n v="18"/>
    <n v="0"/>
    <n v="18"/>
    <n v="2"/>
  </r>
  <r>
    <x v="10"/>
    <x v="0"/>
    <d v="2024-10-01T00:00:00"/>
    <d v="2024-10-31T00:00:00"/>
    <s v="Beginner Sewing Session 5"/>
    <x v="0"/>
    <s v="Creative Arts Center of Dallas"/>
    <s v="2360 Laughlin Drive"/>
    <n v="75228"/>
    <n v="3"/>
    <n v="18"/>
    <n v="0"/>
    <n v="18"/>
    <m/>
  </r>
  <r>
    <x v="10"/>
    <x v="0"/>
    <d v="2024-10-01T00:00:00"/>
    <d v="2024-10-31T00:00:00"/>
    <s v="Beginner Painting Session 5"/>
    <x v="0"/>
    <s v="Creative Arts Center of Dallas"/>
    <s v="2360 Laughlin Drive"/>
    <n v="75228"/>
    <n v="3"/>
    <n v="24"/>
    <n v="3"/>
    <n v="27"/>
    <m/>
  </r>
  <r>
    <x v="10"/>
    <x v="0"/>
    <d v="2024-10-01T00:00:00"/>
    <d v="2024-10-31T00:00:00"/>
    <s v="Illustration Session 5"/>
    <x v="0"/>
    <s v="Creative Arts Center of Dallas"/>
    <s v="2360 Laughlin Drive"/>
    <n v="75228"/>
    <n v="3"/>
    <n v="24"/>
    <n v="3"/>
    <n v="27"/>
    <m/>
  </r>
  <r>
    <x v="10"/>
    <x v="0"/>
    <d v="2024-10-01T00:00:00"/>
    <d v="2024-10-31T00:00:00"/>
    <s v="Fundamentals of Wheel Session 5"/>
    <x v="0"/>
    <s v="Creative Arts Center of Dallas"/>
    <s v="2360 Laughlin Drive"/>
    <n v="75228"/>
    <n v="3"/>
    <n v="36"/>
    <n v="0"/>
    <n v="36"/>
    <m/>
  </r>
  <r>
    <x v="10"/>
    <x v="0"/>
    <d v="2024-10-01T00:00:00"/>
    <d v="2024-10-31T00:00:00"/>
    <s v="Contemporary 3D Collage Session 5"/>
    <x v="0"/>
    <s v="Creative Arts Center of Dallas"/>
    <s v="2360 Laughlin Drive"/>
    <n v="75228"/>
    <n v="1"/>
    <n v="3"/>
    <n v="0"/>
    <n v="3"/>
    <m/>
  </r>
  <r>
    <x v="10"/>
    <x v="0"/>
    <d v="2024-10-01T00:00:00"/>
    <d v="2024-10-31T00:00:00"/>
    <s v="Metal Sculpture Session 5"/>
    <x v="0"/>
    <s v="Creative Arts Center of Dallas"/>
    <s v="2360 Laughlin Drive"/>
    <n v="75228"/>
    <n v="2"/>
    <n v="8"/>
    <n v="0"/>
    <n v="8"/>
    <m/>
  </r>
  <r>
    <x v="10"/>
    <x v="0"/>
    <d v="2024-10-01T00:00:00"/>
    <d v="2024-10-31T00:00:00"/>
    <s v="Beg/Int Jewelry Fabrication Session 5"/>
    <x v="0"/>
    <s v="Creative Arts Center of Dallas"/>
    <s v="2360 Laughlin Drive"/>
    <n v="75228"/>
    <n v="2"/>
    <n v="14"/>
    <n v="0"/>
    <n v="14"/>
    <m/>
  </r>
  <r>
    <x v="10"/>
    <x v="0"/>
    <d v="2024-10-01T00:00:00"/>
    <d v="2024-10-31T00:00:00"/>
    <s v="Broken Dish Mosaic (Picassiette) Session 5"/>
    <x v="0"/>
    <s v="Creative Arts Center of Dallas"/>
    <s v="2360 Laughlin Drive"/>
    <n v="75228"/>
    <n v="2"/>
    <n v="16"/>
    <n v="0"/>
    <n v="16"/>
    <m/>
  </r>
  <r>
    <x v="10"/>
    <x v="0"/>
    <d v="2024-10-01T00:00:00"/>
    <d v="2024-10-31T00:00:00"/>
    <s v="Fundamentals of Wheel Session 5"/>
    <x v="0"/>
    <s v="Creative Arts Center of Dallas"/>
    <s v="2360 Laughlin Drive"/>
    <n v="75228"/>
    <n v="2"/>
    <n v="18"/>
    <n v="2"/>
    <n v="20"/>
    <m/>
  </r>
  <r>
    <x v="10"/>
    <x v="0"/>
    <d v="2024-10-01T00:00:00"/>
    <d v="2024-10-31T00:00:00"/>
    <s v="Beginner Oil Painting from Photos Session 5"/>
    <x v="0"/>
    <s v="Creative Arts Center of Dallas"/>
    <s v="2360 Laughlin Drive"/>
    <n v="75228"/>
    <n v="2"/>
    <n v="22"/>
    <n v="0"/>
    <n v="22"/>
    <m/>
  </r>
  <r>
    <x v="10"/>
    <x v="0"/>
    <d v="2024-10-01T00:00:00"/>
    <d v="2024-10-31T00:00:00"/>
    <s v="Fused Glass Session 5"/>
    <x v="0"/>
    <s v="Creative Arts Center of Dallas"/>
    <s v="2360 Laughlin Drive"/>
    <n v="75228"/>
    <n v="2"/>
    <n v="16"/>
    <n v="0"/>
    <n v="16"/>
    <n v="2"/>
  </r>
  <r>
    <x v="10"/>
    <x v="0"/>
    <d v="2024-10-01T00:00:00"/>
    <d v="2024-10-31T00:00:00"/>
    <s v="Int/Adv Oil Painting from Photos Session 5"/>
    <x v="0"/>
    <s v="Creative Arts Center of Dallas"/>
    <s v="2360 Laughlin Drive"/>
    <n v="75228"/>
    <n v="2"/>
    <n v="20"/>
    <n v="0"/>
    <n v="20"/>
    <n v="2"/>
  </r>
  <r>
    <x v="10"/>
    <x v="0"/>
    <d v="2024-10-01T00:00:00"/>
    <d v="2024-10-31T00:00:00"/>
    <s v="Int/Adv Wheel Session 5"/>
    <x v="0"/>
    <s v="Creative Arts Center of Dallas"/>
    <s v="2360 Laughlin Drive"/>
    <n v="75228"/>
    <n v="2"/>
    <n v="20"/>
    <n v="0"/>
    <n v="20"/>
    <m/>
  </r>
  <r>
    <x v="10"/>
    <x v="0"/>
    <d v="2024-10-01T00:00:00"/>
    <d v="2024-10-31T00:00:00"/>
    <s v="Spinner Rings Session 5"/>
    <x v="0"/>
    <s v="Creative Arts Center of Dallas"/>
    <s v="2360 Laughlin Drive"/>
    <n v="75228"/>
    <n v="1"/>
    <n v="4"/>
    <n v="0"/>
    <n v="4"/>
    <m/>
  </r>
  <r>
    <x v="10"/>
    <x v="0"/>
    <d v="2024-10-01T00:00:00"/>
    <d v="2024-10-31T00:00:00"/>
    <s v="Live Model Lab Session 5"/>
    <x v="0"/>
    <s v="Creative Arts Center of Dallas"/>
    <s v="2360 Laughlin Drive"/>
    <n v="75228"/>
    <n v="1"/>
    <n v="7"/>
    <n v="0"/>
    <n v="7"/>
    <m/>
  </r>
  <r>
    <x v="10"/>
    <x v="0"/>
    <d v="2024-10-01T00:00:00"/>
    <d v="2024-10-31T00:00:00"/>
    <s v="Introduction to Watercolor Session 5"/>
    <x v="0"/>
    <s v="Creative Arts Center of Dallas"/>
    <s v="2360 Laughlin Drive"/>
    <n v="75228"/>
    <n v="1"/>
    <n v="8"/>
    <n v="0"/>
    <n v="8"/>
    <m/>
  </r>
  <r>
    <x v="10"/>
    <x v="0"/>
    <d v="2024-10-01T00:00:00"/>
    <d v="2024-10-31T00:00:00"/>
    <s v="Live Model Lab Session 5"/>
    <x v="0"/>
    <s v="Creative Arts Center of Dallas"/>
    <s v="2360 Laughlin Drive"/>
    <n v="75228"/>
    <n v="1"/>
    <n v="8"/>
    <n v="0"/>
    <n v="8"/>
    <m/>
  </r>
  <r>
    <x v="10"/>
    <x v="0"/>
    <d v="2024-10-01T00:00:00"/>
    <d v="2024-10-31T00:00:00"/>
    <s v="Fundamentals of Wheel Session 5"/>
    <x v="0"/>
    <s v="Creative Arts Center of Dallas"/>
    <s v="2360 Laughlin Drive"/>
    <n v="75228"/>
    <n v="2"/>
    <n v="20"/>
    <n v="0"/>
    <n v="20"/>
    <m/>
  </r>
  <r>
    <x v="10"/>
    <x v="0"/>
    <d v="2024-10-01T00:00:00"/>
    <d v="2024-10-31T00:00:00"/>
    <s v="Start Your Next Creative Chapter Session 5"/>
    <x v="0"/>
    <s v="Creative Arts Center of Dallas"/>
    <s v="2360 Laughlin Drive"/>
    <n v="75228"/>
    <n v="1"/>
    <n v="2"/>
    <n v="0"/>
    <n v="2"/>
    <m/>
  </r>
  <r>
    <x v="10"/>
    <x v="0"/>
    <d v="2024-10-01T00:00:00"/>
    <d v="2024-10-31T00:00:00"/>
    <s v="From Canvas to Couture: Wearable Art Jewelry Workshop Session 5"/>
    <x v="0"/>
    <s v="Creative Arts Center of Dallas"/>
    <s v="2360 Laughlin Drive"/>
    <n v="75228"/>
    <n v="1"/>
    <n v="2"/>
    <n v="0"/>
    <n v="2"/>
    <n v="2"/>
  </r>
  <r>
    <x v="10"/>
    <x v="0"/>
    <d v="2024-10-01T00:00:00"/>
    <d v="2024-10-31T00:00:00"/>
    <s v="Fused Glass Holiday Platters Session 5"/>
    <x v="0"/>
    <s v="Creative Arts Center of Dallas"/>
    <s v="2360 Laughlin Drive"/>
    <n v="75228"/>
    <n v="1"/>
    <n v="5"/>
    <n v="0"/>
    <n v="5"/>
    <m/>
  </r>
  <r>
    <x v="10"/>
    <x v="0"/>
    <d v="2024-10-01T00:00:00"/>
    <d v="2024-10-31T00:00:00"/>
    <s v="Bangle &amp; Cuff Bracelets Session 5"/>
    <x v="0"/>
    <s v="Creative Arts Center of Dallas"/>
    <s v="2360 Laughlin Drive"/>
    <n v="75228"/>
    <n v="1"/>
    <n v="5"/>
    <n v="0"/>
    <n v="5"/>
    <m/>
  </r>
  <r>
    <x v="10"/>
    <x v="0"/>
    <d v="2024-10-01T00:00:00"/>
    <d v="2024-10-31T00:00:00"/>
    <s v="Fused Glass Holiday Ornaments Session 5"/>
    <x v="0"/>
    <s v="Creative Arts Center of Dallas"/>
    <s v="2360 Laughlin Drive"/>
    <n v="75228"/>
    <n v="1"/>
    <n v="5"/>
    <n v="0"/>
    <n v="5"/>
    <m/>
  </r>
  <r>
    <x v="10"/>
    <x v="0"/>
    <d v="2024-10-01T00:00:00"/>
    <d v="2024-10-31T00:00:00"/>
    <s v="Fundamentals of Wheel Session 5"/>
    <x v="0"/>
    <s v="Creative Arts Center of Dallas"/>
    <s v="2360 Laughlin Drive"/>
    <n v="75228"/>
    <n v="2"/>
    <n v="20"/>
    <n v="0"/>
    <n v="20"/>
    <m/>
  </r>
  <r>
    <x v="10"/>
    <x v="0"/>
    <d v="2024-10-01T00:00:00"/>
    <d v="2024-10-31T00:00:00"/>
    <s v="Int/Adv Wheel Session 5"/>
    <x v="0"/>
    <s v="Creative Arts Center of Dallas"/>
    <s v="2360 Laughlin Drive"/>
    <n v="75228"/>
    <n v="3"/>
    <n v="12"/>
    <n v="0"/>
    <n v="12"/>
    <m/>
  </r>
  <r>
    <x v="10"/>
    <x v="0"/>
    <d v="2024-10-01T00:00:00"/>
    <d v="2024-10-31T00:00:00"/>
    <s v="Fused Glass Session 5"/>
    <x v="0"/>
    <s v="Creative Arts Center of Dallas"/>
    <s v="2360 Laughlin Drive"/>
    <n v="75228"/>
    <n v="3"/>
    <n v="24"/>
    <n v="0"/>
    <n v="24"/>
    <m/>
  </r>
  <r>
    <x v="10"/>
    <x v="0"/>
    <d v="2024-10-01T00:00:00"/>
    <d v="2024-10-31T00:00:00"/>
    <s v="Glass Lab Session 5"/>
    <x v="0"/>
    <s v="Creative Arts Center of Dallas"/>
    <s v="2360 Laughlin Drive"/>
    <n v="75228"/>
    <n v="1"/>
    <n v="1"/>
    <n v="0"/>
    <n v="1"/>
    <m/>
  </r>
  <r>
    <x v="10"/>
    <x v="0"/>
    <d v="2024-10-01T00:00:00"/>
    <d v="2024-10-31T00:00:00"/>
    <s v="Jewelry Lab Session 5"/>
    <x v="0"/>
    <s v="Creative Arts Center of Dallas"/>
    <s v="2360 Laughlin Drive"/>
    <n v="75228"/>
    <n v="1"/>
    <n v="1"/>
    <n v="0"/>
    <n v="1"/>
    <m/>
  </r>
  <r>
    <x v="10"/>
    <x v="0"/>
    <d v="2024-10-01T00:00:00"/>
    <d v="2024-10-31T00:00:00"/>
    <s v="Glass Lab Session 5"/>
    <x v="0"/>
    <s v="Creative Arts Center of Dallas"/>
    <s v="2360 Laughlin Drive"/>
    <n v="75228"/>
    <n v="1"/>
    <n v="2"/>
    <n v="0"/>
    <n v="2"/>
    <m/>
  </r>
  <r>
    <x v="10"/>
    <x v="0"/>
    <d v="2024-10-01T00:00:00"/>
    <d v="2024-10-31T00:00:00"/>
    <s v="Hands in Clay Session 5"/>
    <x v="0"/>
    <s v="Creative Arts Center of Dallas"/>
    <s v="2360 Laughlin Drive"/>
    <n v="75228"/>
    <n v="3"/>
    <n v="9"/>
    <n v="0"/>
    <n v="9"/>
    <m/>
  </r>
  <r>
    <x v="10"/>
    <x v="0"/>
    <d v="2024-10-01T00:00:00"/>
    <d v="2024-10-31T00:00:00"/>
    <s v="Int/Adv Oil Painting from Photos Session 5"/>
    <x v="0"/>
    <s v="Creative Arts Center of Dallas"/>
    <s v="2360 Laughlin Drive"/>
    <n v="75228"/>
    <n v="3"/>
    <n v="24"/>
    <n v="0"/>
    <n v="24"/>
    <m/>
  </r>
  <r>
    <x v="10"/>
    <x v="0"/>
    <d v="2024-10-01T00:00:00"/>
    <d v="2024-10-31T00:00:00"/>
    <s v="Fibers Off the Wall Session 5"/>
    <x v="0"/>
    <s v="Creative Arts Center of Dallas"/>
    <s v="2360 Laughlin Drive"/>
    <n v="75228"/>
    <n v="3"/>
    <n v="12"/>
    <n v="0"/>
    <n v="12"/>
    <m/>
  </r>
  <r>
    <x v="10"/>
    <x v="0"/>
    <d v="2024-10-01T00:00:00"/>
    <d v="2024-10-31T00:00:00"/>
    <s v="Fundamentals of Handbuilding Session 5"/>
    <x v="0"/>
    <s v="Creative Arts Center of Dallas"/>
    <s v="2360 Laughlin Drive"/>
    <n v="75228"/>
    <n v="3"/>
    <n v="12"/>
    <n v="0"/>
    <n v="12"/>
    <m/>
  </r>
  <r>
    <x v="10"/>
    <x v="0"/>
    <d v="2024-10-01T00:00:00"/>
    <d v="2024-10-31T00:00:00"/>
    <s v="Fused Glass Session 5"/>
    <x v="0"/>
    <s v="Creative Arts Center of Dallas"/>
    <s v="2360 Laughlin Drive"/>
    <n v="75228"/>
    <n v="3"/>
    <n v="18"/>
    <n v="0"/>
    <n v="18"/>
    <m/>
  </r>
  <r>
    <x v="10"/>
    <x v="0"/>
    <d v="2024-10-01T00:00:00"/>
    <d v="2024-10-31T00:00:00"/>
    <s v="Lost Wax Casting Session 5"/>
    <x v="0"/>
    <s v="Creative Arts Center of Dallas"/>
    <s v="2360 Laughlin Drive"/>
    <n v="75228"/>
    <n v="3"/>
    <n v="18"/>
    <n v="0"/>
    <n v="18"/>
    <m/>
  </r>
  <r>
    <x v="10"/>
    <x v="0"/>
    <d v="2024-10-01T00:00:00"/>
    <d v="2024-10-31T00:00:00"/>
    <s v="Metal Sculpture Session 5"/>
    <x v="0"/>
    <s v="Creative Arts Center of Dallas"/>
    <s v="2360 Laughlin Drive"/>
    <n v="75228"/>
    <n v="3"/>
    <n v="24"/>
    <n v="3"/>
    <n v="27"/>
    <m/>
  </r>
  <r>
    <x v="10"/>
    <x v="0"/>
    <d v="2024-10-01T00:00:00"/>
    <d v="2024-10-31T00:00:00"/>
    <s v="Int/Adv Wheel Session 5"/>
    <x v="0"/>
    <s v="Creative Arts Center of Dallas"/>
    <s v="2360 Laughlin Drive"/>
    <n v="75228"/>
    <n v="3"/>
    <n v="24"/>
    <n v="0"/>
    <n v="24"/>
    <n v="2"/>
  </r>
  <r>
    <x v="10"/>
    <x v="0"/>
    <d v="2024-10-01T00:00:00"/>
    <d v="2024-10-31T00:00:00"/>
    <s v="Watercolor Fundamentals 1 Session 5"/>
    <x v="0"/>
    <s v="Creative Arts Center of Dallas"/>
    <s v="2360 Laughlin Drive"/>
    <n v="75228"/>
    <n v="3"/>
    <n v="30"/>
    <n v="0"/>
    <n v="30"/>
    <n v="2"/>
  </r>
  <r>
    <x v="10"/>
    <x v="0"/>
    <d v="2024-10-01T00:00:00"/>
    <d v="2024-10-31T00:00:00"/>
    <s v="Beginner Oil Painting from Photos Session 5"/>
    <x v="0"/>
    <s v="Creative Arts Center of Dallas"/>
    <s v="2360 Laughlin Drive"/>
    <n v="75228"/>
    <n v="3"/>
    <n v="33"/>
    <n v="0"/>
    <n v="33"/>
    <m/>
  </r>
  <r>
    <x v="10"/>
    <x v="0"/>
    <d v="2024-10-01T00:00:00"/>
    <d v="2024-10-31T00:00:00"/>
    <s v="Hands in Clay Session 5"/>
    <x v="0"/>
    <s v="Creative Arts Center of Dallas"/>
    <s v="2360 Laughlin Drive"/>
    <n v="75228"/>
    <n v="3"/>
    <n v="12"/>
    <n v="0"/>
    <n v="12"/>
    <m/>
  </r>
  <r>
    <x v="10"/>
    <x v="0"/>
    <d v="2024-10-01T00:00:00"/>
    <d v="2024-10-31T00:00:00"/>
    <s v="Stone Carving Session 5"/>
    <x v="0"/>
    <s v="Creative Arts Center of Dallas"/>
    <s v="2360 Laughlin Drive"/>
    <n v="75228"/>
    <n v="3"/>
    <n v="12"/>
    <n v="0"/>
    <n v="12"/>
    <m/>
  </r>
  <r>
    <x v="10"/>
    <x v="0"/>
    <d v="2024-10-01T00:00:00"/>
    <d v="2024-10-31T00:00:00"/>
    <s v="Int/Adv Jewelry Fabrication Session 5"/>
    <x v="0"/>
    <s v="Creative Arts Center of Dallas"/>
    <s v="2360 Laughlin Drive"/>
    <n v="75228"/>
    <n v="3"/>
    <n v="18"/>
    <n v="3"/>
    <n v="21"/>
    <n v="2"/>
  </r>
  <r>
    <x v="10"/>
    <x v="0"/>
    <d v="2024-10-01T00:00:00"/>
    <d v="2024-10-31T00:00:00"/>
    <s v="Beginner Figurative Sculpture Session 5"/>
    <x v="0"/>
    <s v="Creative Arts Center of Dallas"/>
    <s v="2360 Laughlin Drive"/>
    <n v="75228"/>
    <n v="3"/>
    <n v="21"/>
    <n v="0"/>
    <n v="21"/>
    <m/>
  </r>
  <r>
    <x v="10"/>
    <x v="0"/>
    <d v="2024-10-01T00:00:00"/>
    <d v="2024-10-31T00:00:00"/>
    <s v="Watercolor Fundamentals 2 Session 5"/>
    <x v="0"/>
    <s v="Creative Arts Center of Dallas"/>
    <s v="2360 Laughlin Drive"/>
    <n v="75228"/>
    <n v="3"/>
    <n v="24"/>
    <n v="0"/>
    <n v="24"/>
    <m/>
  </r>
  <r>
    <x v="10"/>
    <x v="0"/>
    <d v="2024-10-01T00:00:00"/>
    <d v="2024-10-31T00:00:00"/>
    <s v="Portrait Drawing 2 Session 5"/>
    <x v="0"/>
    <s v="Creative Arts Center of Dallas"/>
    <s v="2360 Laughlin Drive"/>
    <n v="75228"/>
    <n v="3"/>
    <n v="6"/>
    <n v="0"/>
    <n v="6"/>
    <m/>
  </r>
  <r>
    <x v="10"/>
    <x v="0"/>
    <d v="2024-10-01T00:00:00"/>
    <d v="2024-10-31T00:00:00"/>
    <s v="Creative Clay Session 5"/>
    <x v="0"/>
    <s v="Creative Arts Center of Dallas"/>
    <s v="2360 Laughlin Drive"/>
    <n v="75228"/>
    <n v="3"/>
    <n v="18"/>
    <n v="3"/>
    <n v="21"/>
    <m/>
  </r>
  <r>
    <x v="10"/>
    <x v="0"/>
    <d v="2024-10-01T00:00:00"/>
    <d v="2024-10-31T00:00:00"/>
    <s v="Acrylic Painting Session 5"/>
    <x v="0"/>
    <s v="Creative Arts Center of Dallas"/>
    <s v="2360 Laughlin Drive"/>
    <n v="75228"/>
    <n v="3"/>
    <n v="24"/>
    <n v="0"/>
    <n v="24"/>
    <n v="13"/>
  </r>
  <r>
    <x v="10"/>
    <x v="0"/>
    <d v="2024-10-01T00:00:00"/>
    <d v="2024-10-31T00:00:00"/>
    <s v="Drawing 1 Session 5"/>
    <x v="0"/>
    <s v="Creative Arts Center of Dallas"/>
    <s v="2360 Laughlin Drive"/>
    <n v="75228"/>
    <n v="3"/>
    <n v="9"/>
    <n v="0"/>
    <n v="9"/>
    <m/>
  </r>
  <r>
    <x v="10"/>
    <x v="0"/>
    <d v="2024-10-01T00:00:00"/>
    <d v="2024-10-31T00:00:00"/>
    <s v="Stone Carving Session 5"/>
    <x v="0"/>
    <s v="Creative Arts Center of Dallas"/>
    <s v="2360 Laughlin Drive"/>
    <n v="75228"/>
    <n v="3"/>
    <n v="12"/>
    <n v="0"/>
    <n v="12"/>
    <m/>
  </r>
  <r>
    <x v="10"/>
    <x v="0"/>
    <d v="2024-10-01T00:00:00"/>
    <d v="2024-10-31T00:00:00"/>
    <s v="Mixed Media Mosaic Session 5"/>
    <x v="0"/>
    <s v="Creative Arts Center of Dallas"/>
    <s v="2360 Laughlin Drive"/>
    <n v="75228"/>
    <n v="3"/>
    <n v="24"/>
    <n v="0"/>
    <n v="24"/>
    <m/>
  </r>
  <r>
    <x v="10"/>
    <x v="0"/>
    <d v="2024-10-01T00:00:00"/>
    <d v="2024-10-31T00:00:00"/>
    <s v="Basic Bookmaking Session 5"/>
    <x v="0"/>
    <s v="Paper Arts"/>
    <s v="118 N. Peak Street"/>
    <n v="75226"/>
    <n v="3"/>
    <n v="24"/>
    <n v="0"/>
    <n v="24"/>
    <m/>
  </r>
  <r>
    <x v="10"/>
    <x v="0"/>
    <d v="2024-10-01T00:00:00"/>
    <d v="2024-10-31T00:00:00"/>
    <s v="Acrylic Painting Session 5"/>
    <x v="0"/>
    <s v="Creative Arts Center of Dallas"/>
    <s v="2360 Laughlin Drive"/>
    <n v="75228"/>
    <n v="3"/>
    <n v="27"/>
    <n v="0"/>
    <n v="27"/>
    <m/>
  </r>
  <r>
    <x v="10"/>
    <x v="0"/>
    <d v="2024-10-01T00:00:00"/>
    <d v="2024-10-31T00:00:00"/>
    <s v="Wild Side of Watercolor Session 5"/>
    <x v="0"/>
    <s v="Creative Arts Center of Dallas"/>
    <s v="2360 Laughlin Drive"/>
    <n v="75228"/>
    <n v="3"/>
    <n v="30"/>
    <n v="0"/>
    <n v="30"/>
    <m/>
  </r>
  <r>
    <x v="10"/>
    <x v="0"/>
    <d v="2024-10-01T00:00:00"/>
    <d v="2024-10-31T00:00:00"/>
    <s v="Fundamentals of Wheel Session 5"/>
    <x v="0"/>
    <s v="Creative Arts Center of Dallas"/>
    <s v="2360 Laughlin Drive"/>
    <n v="75228"/>
    <n v="3"/>
    <n v="30"/>
    <n v="3"/>
    <n v="33"/>
    <m/>
  </r>
  <r>
    <x v="10"/>
    <x v="0"/>
    <d v="2024-10-01T00:00:00"/>
    <d v="2024-10-31T00:00:00"/>
    <s v="Metal Sculpture Session 5"/>
    <x v="0"/>
    <s v="Creative Arts Center of Dallas"/>
    <s v="2360 Laughlin Drive"/>
    <n v="75228"/>
    <n v="3"/>
    <n v="12"/>
    <n v="0"/>
    <n v="12"/>
    <m/>
  </r>
  <r>
    <x v="10"/>
    <x v="0"/>
    <d v="2024-10-01T00:00:00"/>
    <d v="2024-10-31T00:00:00"/>
    <s v="Drawing 1 Session 5"/>
    <x v="0"/>
    <s v="Creative Arts Center of Dallas"/>
    <s v="2360 Laughlin Drive"/>
    <n v="75228"/>
    <n v="3"/>
    <n v="15"/>
    <n v="0"/>
    <n v="15"/>
    <m/>
  </r>
  <r>
    <x v="10"/>
    <x v="0"/>
    <d v="2024-10-01T00:00:00"/>
    <d v="2024-10-31T00:00:00"/>
    <s v="Beg/Int Jewelry Fabrication Session 5"/>
    <x v="0"/>
    <s v="Creative Arts Center of Dallas"/>
    <s v="2360 Laughlin Drive"/>
    <n v="75228"/>
    <n v="3"/>
    <n v="21"/>
    <n v="3"/>
    <n v="24"/>
    <n v="14"/>
  </r>
  <r>
    <x v="10"/>
    <x v="0"/>
    <d v="2024-10-01T00:00:00"/>
    <d v="2024-10-31T00:00:00"/>
    <s v="Int/Adv Watercolor Session 5"/>
    <x v="0"/>
    <s v="Creative Arts Center of Dallas"/>
    <s v="2360 Laughlin Drive"/>
    <n v="75228"/>
    <n v="3"/>
    <n v="24"/>
    <n v="0"/>
    <n v="24"/>
    <m/>
  </r>
  <r>
    <x v="10"/>
    <x v="0"/>
    <d v="2024-10-01T00:00:00"/>
    <d v="2024-10-31T00:00:00"/>
    <s v="Portrait Drawing 1 Session 5"/>
    <x v="0"/>
    <s v="Creative Arts Center of Dallas"/>
    <s v="2360 Laughlin Drive"/>
    <n v="75228"/>
    <n v="3"/>
    <n v="9"/>
    <n v="0"/>
    <n v="9"/>
    <n v="10"/>
  </r>
  <r>
    <x v="10"/>
    <x v="0"/>
    <d v="2024-10-01T00:00:00"/>
    <d v="2024-10-31T00:00:00"/>
    <s v="Lost Wax Casting Session 5"/>
    <x v="0"/>
    <s v="Creative Arts Center of Dallas"/>
    <s v="2360 Laughlin Drive"/>
    <n v="75228"/>
    <n v="3"/>
    <n v="9"/>
    <n v="0"/>
    <n v="9"/>
    <m/>
  </r>
  <r>
    <x v="10"/>
    <x v="0"/>
    <d v="2024-10-01T00:00:00"/>
    <d v="2024-10-31T00:00:00"/>
    <s v="Acrylic Painting Session 5"/>
    <x v="0"/>
    <s v="Creative Arts Center of Dallas"/>
    <s v="2360 Laughlin Drive"/>
    <n v="75228"/>
    <n v="3"/>
    <n v="24"/>
    <n v="0"/>
    <n v="24"/>
    <m/>
  </r>
  <r>
    <x v="10"/>
    <x v="0"/>
    <d v="2024-10-01T00:00:00"/>
    <d v="2024-10-31T00:00:00"/>
    <s v="Stamping Workshop Session 5"/>
    <x v="0"/>
    <s v="Creative Arts Center of Dallas"/>
    <s v="2360 Laughlin Drive"/>
    <n v="75228"/>
    <n v="1"/>
    <n v="2"/>
    <n v="0"/>
    <n v="2"/>
    <n v="2"/>
  </r>
  <r>
    <x v="10"/>
    <x v="0"/>
    <d v="2024-10-01T00:00:00"/>
    <d v="2024-10-31T00:00:00"/>
    <s v="Hybrid Printmaking Session 5"/>
    <x v="0"/>
    <s v="Paper Arts"/>
    <s v="118 N. Peak Street"/>
    <n v="75226"/>
    <n v="3"/>
    <n v="12"/>
    <n v="0"/>
    <n v="12"/>
    <n v="2"/>
  </r>
  <r>
    <x v="10"/>
    <x v="0"/>
    <d v="2024-10-01T00:00:00"/>
    <d v="2024-10-31T00:00:00"/>
    <s v="Tufting Fundamentals Session 5"/>
    <x v="0"/>
    <s v="Creative Arts Center of Dallas"/>
    <s v="2360 Laughlin Drive"/>
    <n v="75228"/>
    <n v="3"/>
    <n v="18"/>
    <n v="0"/>
    <n v="18"/>
    <m/>
  </r>
  <r>
    <x v="10"/>
    <x v="0"/>
    <d v="2024-10-01T00:00:00"/>
    <d v="2024-10-31T00:00:00"/>
    <s v="Fundamentals of Wheel Session 5"/>
    <x v="0"/>
    <s v="Creative Arts Center of Dallas"/>
    <s v="2360 Laughlin Drive"/>
    <n v="75228"/>
    <n v="3"/>
    <n v="33"/>
    <n v="0"/>
    <n v="33"/>
    <m/>
  </r>
  <r>
    <x v="10"/>
    <x v="6"/>
    <d v="2024-10-01T00:00:00"/>
    <d v="2024-10-31T00:00:00"/>
    <s v="Unlocking the Matrix Exhibition"/>
    <x v="0"/>
    <s v="Creative Arts Center of Dallas"/>
    <s v="2360 Laughlin Drive"/>
    <n v="75228"/>
    <n v="12"/>
    <n v="0"/>
    <n v="335"/>
    <n v="335"/>
    <m/>
  </r>
  <r>
    <x v="10"/>
    <x v="6"/>
    <d v="2024-10-01T00:00:00"/>
    <d v="2024-10-31T00:00:00"/>
    <s v="EAR Exhibition - Amber Goodwin"/>
    <x v="0"/>
    <s v="Creative Arts Center of Dallas"/>
    <s v="2360 Laughlin Drive"/>
    <n v="75228"/>
    <n v="31"/>
    <n v="0"/>
    <n v="1583"/>
    <n v="1583"/>
    <m/>
  </r>
  <r>
    <x v="10"/>
    <x v="3"/>
    <d v="2024-10-01T00:00:00"/>
    <d v="2024-10-31T00:00:00"/>
    <s v="EAR Reception - Amber Godwin"/>
    <x v="0"/>
    <s v="Creative Arts Center of Dallas"/>
    <s v="2360 Laughlin Drive"/>
    <n v="75228"/>
    <n v="1"/>
    <n v="0"/>
    <n v="39"/>
    <n v="39"/>
    <m/>
  </r>
  <r>
    <x v="10"/>
    <x v="6"/>
    <d v="2024-10-01T00:00:00"/>
    <d v="2024-10-31T00:00:00"/>
    <s v="Rein of Fire Exhibition"/>
    <x v="0"/>
    <s v="Creative Arts Center of Dallas"/>
    <s v="2360 Laughlin Drive"/>
    <n v="75228"/>
    <n v="20"/>
    <n v="0"/>
    <n v="1248"/>
    <n v="1248"/>
    <n v="2"/>
  </r>
  <r>
    <x v="13"/>
    <x v="0"/>
    <d v="2024-10-01T00:00:00"/>
    <d v="2024-10-24T00:00:00"/>
    <s v="Dramashops- on site"/>
    <x v="0"/>
    <s v="Rosewood Center for Family Arts"/>
    <s v="5938 Skillman St"/>
    <n v="75231"/>
    <n v="12"/>
    <n v="259"/>
    <m/>
    <n v="259"/>
    <m/>
  </r>
  <r>
    <x v="13"/>
    <x v="5"/>
    <d v="2024-10-01T00:00:00"/>
    <d v="2024-10-25T00:00:00"/>
    <s v="Grace for President- student matinee"/>
    <x v="0"/>
    <s v="Rosewood Center for Family Arts"/>
    <s v="5938 Skillman St"/>
    <n v="75231"/>
    <n v="22"/>
    <n v="4055"/>
    <n v="163"/>
    <n v="4218"/>
    <m/>
  </r>
  <r>
    <x v="13"/>
    <x v="3"/>
    <d v="2024-10-01T00:00:00"/>
    <d v="2024-10-29T00:00:00"/>
    <s v="Rental- arts COP"/>
    <x v="0"/>
    <s v="Rosewood Center for Family Arts"/>
    <s v="5938 Skillman St"/>
    <n v="75231"/>
    <n v="9"/>
    <m/>
    <n v="15"/>
    <n v="15"/>
    <m/>
  </r>
  <r>
    <x v="13"/>
    <x v="0"/>
    <d v="2024-10-01T00:00:00"/>
    <d v="2024-10-31T00:00:00"/>
    <s v="Sensory Friendly- Blue Pegasus Players Acting Class- classes"/>
    <x v="0"/>
    <s v="Rosewood Center for Family Arts"/>
    <s v="5938 Skillman St"/>
    <n v="75231"/>
    <n v="4"/>
    <n v="2"/>
    <n v="6"/>
    <n v="8"/>
    <n v="2"/>
  </r>
  <r>
    <x v="13"/>
    <x v="0"/>
    <d v="2024-10-01T00:00:00"/>
    <d v="2024-10-31T00:00:00"/>
    <s v="DCT Academy- Fall Session-classes "/>
    <x v="0"/>
    <s v="Rosewood Center for Family Arts"/>
    <s v="5938 Skillman St"/>
    <n v="75231"/>
    <n v="102"/>
    <n v="268"/>
    <n v="3"/>
    <n v="271"/>
    <m/>
  </r>
  <r>
    <x v="13"/>
    <x v="4"/>
    <d v="2024-10-01T00:00:00"/>
    <d v="2024-10-31T00:00:00"/>
    <s v="Curtains Up On Reading- Rosemont Primary- classes"/>
    <x v="0"/>
    <s v="Rosemont Primary"/>
    <s v="1919 Stevens Forest Dr"/>
    <n v="75208"/>
    <n v="43"/>
    <m/>
    <n v="251"/>
    <n v="251"/>
    <m/>
  </r>
  <r>
    <x v="13"/>
    <x v="4"/>
    <d v="2024-10-01T00:00:00"/>
    <d v="2024-10-31T00:00:00"/>
    <s v="After School Drama Classes- The Kessler School- classes"/>
    <x v="0"/>
    <s v="The Kessler School"/>
    <s v="1822 W. 10th St"/>
    <n v="75208"/>
    <n v="4"/>
    <n v="13"/>
    <m/>
    <n v="13"/>
    <m/>
  </r>
  <r>
    <x v="13"/>
    <x v="3"/>
    <d v="2024-10-01T00:00:00"/>
    <d v="2024-10-31T00:00:00"/>
    <s v="Apprentices"/>
    <x v="0"/>
    <s v="Rosewood Center for Family Arts"/>
    <s v="5938 Skillman St"/>
    <n v="75231"/>
    <n v="4"/>
    <m/>
    <n v="4"/>
    <n v="4"/>
    <m/>
  </r>
  <r>
    <x v="14"/>
    <x v="7"/>
    <d v="2024-10-01T00:00:00"/>
    <d v="2024-10-31T00:00:00"/>
    <s v="Daily visitors"/>
    <x v="0"/>
    <s v="The Sixth Floor Museum at Dealey Plaza"/>
    <s v="411 Elm Street"/>
    <n v="75202"/>
    <n v="1"/>
    <n v="19902"/>
    <n v="0"/>
    <n v="19902"/>
    <m/>
  </r>
  <r>
    <x v="15"/>
    <x v="3"/>
    <d v="2024-10-01T00:00:00"/>
    <d v="2024-10-01T00:00:00"/>
    <s v="Plano Chpater of the Sons of the American Revolution"/>
    <x v="0"/>
    <s v="Outback Steakhouse"/>
    <s v="1509 N. Central Expwy"/>
    <n v="75057"/>
    <n v="1"/>
    <m/>
    <n v="24"/>
    <n v="24"/>
    <m/>
  </r>
  <r>
    <x v="15"/>
    <x v="8"/>
    <d v="2024-10-01T00:00:00"/>
    <d v="2024-10-20T00:00:00"/>
    <s v="State Fair of Texas"/>
    <x v="0"/>
    <s v="Hall of State"/>
    <s v="3939 Grand Avenue"/>
    <n v="75210"/>
    <n v="20"/>
    <s v="X"/>
    <n v="82289"/>
    <n v="82289"/>
    <m/>
  </r>
  <r>
    <x v="12"/>
    <x v="7"/>
    <d v="2024-10-01T00:00:00"/>
    <d v="2024-10-31T00:00:00"/>
    <s v="Permanent exhibition"/>
    <x v="0"/>
    <s v="DHHRM"/>
    <s v="300 N Houston St"/>
    <n v="75202"/>
    <n v="26"/>
    <n v="2610"/>
    <m/>
    <n v="2610"/>
    <n v="2"/>
  </r>
  <r>
    <x v="12"/>
    <x v="6"/>
    <d v="2024-10-01T00:00:00"/>
    <d v="2024-10-31T00:00:00"/>
    <s v="Special Exhibition, Hidden History"/>
    <x v="0"/>
    <s v="DHHRM"/>
    <s v="300 N Houston St"/>
    <n v="75202"/>
    <n v="26"/>
    <n v="2610"/>
    <m/>
    <n v="2610"/>
    <m/>
  </r>
  <r>
    <x v="12"/>
    <x v="7"/>
    <d v="2024-10-01T00:00:00"/>
    <d v="2024-10-31T00:00:00"/>
    <s v="Student Group Tours"/>
    <x v="0"/>
    <s v="DHHRM"/>
    <s v="300 N Houston St"/>
    <n v="75202"/>
    <n v="37"/>
    <n v="2420"/>
    <m/>
    <n v="2420"/>
    <m/>
  </r>
  <r>
    <x v="12"/>
    <x v="7"/>
    <d v="2024-10-01T00:00:00"/>
    <d v="2024-10-31T00:00:00"/>
    <s v="Adult Group Tours"/>
    <x v="0"/>
    <s v="DHHRM"/>
    <s v="300 N Houston St"/>
    <n v="75202"/>
    <n v="1"/>
    <n v="24"/>
    <m/>
    <n v="24"/>
    <m/>
  </r>
  <r>
    <x v="12"/>
    <x v="3"/>
    <d v="2024-10-01T00:00:00"/>
    <d v="2024-10-31T00:00:00"/>
    <s v="Facility Rental"/>
    <x v="0"/>
    <s v="DHHRM"/>
    <s v="300 N Houston St"/>
    <n v="75202"/>
    <n v="3"/>
    <n v="278"/>
    <m/>
    <n v="278"/>
    <m/>
  </r>
  <r>
    <x v="12"/>
    <x v="5"/>
    <d v="2024-10-01T00:00:00"/>
    <d v="2024-10-31T00:00:00"/>
    <s v="Public Programs, In-person"/>
    <x v="0"/>
    <s v="DHHRM"/>
    <s v="300 N Houston St"/>
    <n v="75202"/>
    <n v="2"/>
    <n v="218"/>
    <m/>
    <n v="218"/>
    <n v="13"/>
  </r>
  <r>
    <x v="12"/>
    <x v="0"/>
    <d v="2024-10-01T00:00:00"/>
    <d v="2024-10-31T00:00:00"/>
    <s v="Professional Programs, In-person"/>
    <x v="0"/>
    <s v="DHHRM"/>
    <s v="300 N Houston St"/>
    <n v="75202"/>
    <n v="10"/>
    <n v="335"/>
    <m/>
    <n v="335"/>
    <m/>
  </r>
  <r>
    <x v="16"/>
    <x v="0"/>
    <d v="2024-10-01T00:00:00"/>
    <d v="2024-10-01T00:00:00"/>
    <s v="Adult Program"/>
    <x v="0"/>
    <s v="Bachman Lake Together Center"/>
    <s v="9507 Overlake Dr"/>
    <n v="75220"/>
    <n v="1"/>
    <m/>
    <n v="35"/>
    <n v="35"/>
    <m/>
  </r>
  <r>
    <x v="16"/>
    <x v="0"/>
    <d v="2024-10-01T00:00:00"/>
    <d v="2024-10-01T00:00:00"/>
    <s v="Go van Gogh"/>
    <x v="0"/>
    <s v="Highlands Christian School"/>
    <s v="721 Easton Rd"/>
    <n v="75218"/>
    <n v="1"/>
    <m/>
    <n v="17"/>
    <n v="17"/>
    <m/>
  </r>
  <r>
    <x v="16"/>
    <x v="9"/>
    <d v="2024-10-01T00:00:00"/>
    <d v="2024-10-31T00:00:00"/>
    <s v="Adults - Docent Guided"/>
    <x v="0"/>
    <s v="Dallas Museum of Art"/>
    <s v="1717 N Harwood"/>
    <n v="75201"/>
    <n v="15"/>
    <n v="277"/>
    <m/>
    <n v="277"/>
    <m/>
  </r>
  <r>
    <x v="16"/>
    <x v="9"/>
    <d v="2024-10-01T00:00:00"/>
    <d v="2024-10-31T00:00:00"/>
    <s v="Adults - Self Guided"/>
    <x v="0"/>
    <s v="Dallas Museum of Art"/>
    <s v="1717 N Harwood"/>
    <n v="75201"/>
    <n v="2"/>
    <n v="70"/>
    <m/>
    <n v="70"/>
    <m/>
  </r>
  <r>
    <x v="16"/>
    <x v="9"/>
    <d v="2024-10-01T00:00:00"/>
    <d v="2024-10-31T00:00:00"/>
    <s v="Higher Ed. - Docent Guided"/>
    <x v="0"/>
    <s v="Dallas Museum of Art"/>
    <s v="1717 N Harwood"/>
    <n v="75201"/>
    <n v="3"/>
    <n v="32"/>
    <m/>
    <n v="32"/>
    <m/>
  </r>
  <r>
    <x v="16"/>
    <x v="9"/>
    <d v="2024-10-01T00:00:00"/>
    <d v="2024-10-31T00:00:00"/>
    <s v="Higher Ed. - Self Guided"/>
    <x v="0"/>
    <s v="Dallas Museum of Art"/>
    <s v="1717 N Harwood"/>
    <n v="75201"/>
    <n v="2"/>
    <n v="90"/>
    <m/>
    <n v="90"/>
    <m/>
  </r>
  <r>
    <x v="16"/>
    <x v="9"/>
    <d v="2024-10-01T00:00:00"/>
    <d v="2024-10-31T00:00:00"/>
    <s v="DISD - Docent Guided"/>
    <x v="0"/>
    <s v="Dallas Museum of Art"/>
    <s v="1717 N Harwood"/>
    <n v="75201"/>
    <n v="32"/>
    <m/>
    <n v="322"/>
    <n v="322"/>
    <m/>
  </r>
  <r>
    <x v="16"/>
    <x v="9"/>
    <d v="2024-10-01T00:00:00"/>
    <d v="2024-10-31T00:00:00"/>
    <s v="DISD - Self Guided"/>
    <x v="0"/>
    <s v="Dallas Museum of Art"/>
    <s v="1717 N Harwood"/>
    <n v="75201"/>
    <n v="3"/>
    <m/>
    <n v="164"/>
    <n v="164"/>
    <m/>
  </r>
  <r>
    <x v="16"/>
    <x v="9"/>
    <d v="2024-10-01T00:00:00"/>
    <d v="2024-10-31T00:00:00"/>
    <s v="Non-DISD - Docent Guided"/>
    <x v="0"/>
    <s v="Dallas Museum of Art"/>
    <s v="1717 N Harwood"/>
    <n v="75201"/>
    <n v="86"/>
    <n v="967"/>
    <m/>
    <n v="967"/>
    <m/>
  </r>
  <r>
    <x v="16"/>
    <x v="9"/>
    <d v="2024-10-01T00:00:00"/>
    <d v="2024-10-31T00:00:00"/>
    <s v="Non-DISD - Self Guided"/>
    <x v="0"/>
    <s v="Dallas Museum of Art"/>
    <s v="1717 N Harwood"/>
    <n v="75201"/>
    <n v="34"/>
    <n v="1455"/>
    <m/>
    <n v="1455"/>
    <m/>
  </r>
  <r>
    <x v="17"/>
    <x v="1"/>
    <d v="2024-10-01T00:00:00"/>
    <d v="2024-10-03T00:00:00"/>
    <s v="Dracula: A Comedy of Terrors - Rehearsals"/>
    <x v="0"/>
    <s v="Dee and Charles Wyly Theater"/>
    <s v="2400 Flora St"/>
    <n v="75201"/>
    <n v="3"/>
    <n v="0"/>
    <n v="10"/>
    <n v="10"/>
    <m/>
  </r>
  <r>
    <x v="17"/>
    <x v="5"/>
    <d v="2024-10-01T00:00:00"/>
    <d v="2024-10-31T00:00:00"/>
    <s v="Dracula: A Comedy of Terrors - Rehearsals"/>
    <x v="0"/>
    <s v="Kalita Humphreys Theater "/>
    <s v="3636 Turtle Creek Blvd"/>
    <n v="75204"/>
    <n v="19"/>
    <n v="5054"/>
    <n v="816"/>
    <n v="5870"/>
    <n v="2"/>
  </r>
  <r>
    <x v="18"/>
    <x v="1"/>
    <d v="2024-10-01T00:00:00"/>
    <d v="2024-10-15T00:00:00"/>
    <s v="Rehearsal - repetoire"/>
    <x v="0"/>
    <s v="Casa Flamenca OC"/>
    <s v="507 S willomet"/>
    <n v="75208"/>
    <n v="5"/>
    <n v="0"/>
    <n v="5"/>
    <n v="25"/>
    <m/>
  </r>
  <r>
    <x v="19"/>
    <x v="6"/>
    <d v="2024-10-01T00:00:00"/>
    <d v="2024-10-30T00:00:00"/>
    <s v="Interactive Traveling Exhibit &quot;Forest Forward: The Future is Here&quot;"/>
    <x v="0"/>
    <s v="Love Field Airport, near SW Airlines"/>
    <s v="8008 Herb Kelleher Way"/>
    <n v="75235"/>
    <n v="1"/>
    <n v="0"/>
    <n v="4000"/>
    <n v="4000"/>
    <m/>
  </r>
  <r>
    <x v="19"/>
    <x v="9"/>
    <d v="2024-10-01T00:00:00"/>
    <d v="2024-10-31T00:00:00"/>
    <s v="Theater Tour"/>
    <x v="0"/>
    <s v="Forest Theater"/>
    <s v="1920 Martin Luther King Jr. Blvd."/>
    <n v="75215"/>
    <n v="1"/>
    <n v="0"/>
    <n v="30"/>
    <n v="30"/>
    <m/>
  </r>
  <r>
    <x v="20"/>
    <x v="7"/>
    <d v="2024-10-01T00:00:00"/>
    <d v="2024-10-31T00:00:00"/>
    <s v="Facing The Rising Sun: Freedman's Cemetery"/>
    <x v="0"/>
    <s v="African American Museum"/>
    <s v="3536 Grand Avenue"/>
    <n v="75210"/>
    <n v="28"/>
    <m/>
    <n v="6805"/>
    <n v="6805"/>
    <m/>
  </r>
  <r>
    <x v="20"/>
    <x v="7"/>
    <d v="2024-10-01T00:00:00"/>
    <d v="2024-10-31T00:00:00"/>
    <s v="Souls of Black Folk: Folk and Decorative Arts Collection"/>
    <x v="0"/>
    <s v="African American Museum"/>
    <s v="3536 Grand Avenue"/>
    <n v="75210"/>
    <n v="28"/>
    <m/>
    <n v="6805"/>
    <n v="6805"/>
    <m/>
  </r>
  <r>
    <x v="20"/>
    <x v="7"/>
    <d v="2024-10-01T00:00:00"/>
    <d v="2024-10-31T00:00:00"/>
    <s v="Texas Black Sports Hall of Fame Exhibition"/>
    <x v="0"/>
    <s v="African American Museum"/>
    <s v="3536 Grand Avenue"/>
    <n v="75210"/>
    <n v="28"/>
    <m/>
    <n v="6805"/>
    <n v="6805"/>
    <m/>
  </r>
  <r>
    <x v="20"/>
    <x v="7"/>
    <d v="2024-10-01T00:00:00"/>
    <d v="2024-10-31T00:00:00"/>
    <s v="African American Educators Hall of Fame Exhibition"/>
    <x v="0"/>
    <s v="African American Museum"/>
    <s v="3536 Grand Avenue"/>
    <n v="75210"/>
    <n v="28"/>
    <m/>
    <n v="6805"/>
    <n v="6805"/>
    <n v="13"/>
  </r>
  <r>
    <x v="20"/>
    <x v="7"/>
    <d v="2024-10-01T00:00:00"/>
    <d v="2024-10-31T00:00:00"/>
    <s v="MLK Jr., Civil Rights Movement"/>
    <x v="0"/>
    <s v="African American Museum"/>
    <s v="3536 Grand Avenue"/>
    <n v="75210"/>
    <n v="28"/>
    <m/>
    <n v="4800"/>
    <n v="4800"/>
    <m/>
  </r>
  <r>
    <x v="20"/>
    <x v="6"/>
    <d v="2024-10-01T00:00:00"/>
    <d v="2024-10-31T00:00:00"/>
    <s v="Central Track"/>
    <x v="0"/>
    <s v="African American Museum"/>
    <s v="3536 Grand Avenue"/>
    <n v="75210"/>
    <n v="28"/>
    <m/>
    <n v="4010"/>
    <n v="4010"/>
    <m/>
  </r>
  <r>
    <x v="20"/>
    <x v="6"/>
    <d v="2024-10-01T00:00:00"/>
    <d v="2024-10-31T00:00:00"/>
    <s v="Seeing A World Blind Lemon Never Saw"/>
    <x v="0"/>
    <s v="African American Museum"/>
    <s v="3536 Grand Avenue"/>
    <n v="75210"/>
    <n v="28"/>
    <m/>
    <n v="4899"/>
    <n v="4899"/>
    <m/>
  </r>
  <r>
    <x v="20"/>
    <x v="6"/>
    <d v="2024-10-01T00:00:00"/>
    <d v="2024-10-31T00:00:00"/>
    <s v="Delta Sigma Theta Tribute To 100 Years of Sisterhood, Scholarship and Service"/>
    <x v="0"/>
    <s v="African American Museum"/>
    <s v="3536 Grand Avenue"/>
    <n v="75210"/>
    <n v="28"/>
    <m/>
    <n v="8201"/>
    <n v="8201"/>
    <m/>
  </r>
  <r>
    <x v="21"/>
    <x v="0"/>
    <d v="2024-10-01T00:00:00"/>
    <d v="2024-10-31T00:00:00"/>
    <s v="Discover Dance"/>
    <x v="0"/>
    <s v="J. J. Rhodes Learning Center"/>
    <s v="4401 Second Ave"/>
    <n v="75210"/>
    <n v="1"/>
    <n v="0"/>
    <n v="28"/>
    <n v="28"/>
    <m/>
  </r>
  <r>
    <x v="21"/>
    <x v="0"/>
    <d v="2024-10-01T00:00:00"/>
    <d v="2024-10-31T00:00:00"/>
    <s v="Discover Theater"/>
    <x v="0"/>
    <s v="J. J. Rhodes Learning Center"/>
    <s v="4401 Second Ave"/>
    <n v="75210"/>
    <n v="1"/>
    <n v="0"/>
    <n v="28"/>
    <n v="28"/>
    <m/>
  </r>
  <r>
    <x v="21"/>
    <x v="0"/>
    <d v="2024-10-01T00:00:00"/>
    <d v="2024-10-31T00:00:00"/>
    <s v="Discover Art"/>
    <x v="0"/>
    <s v="Frazier Revitalization"/>
    <s v="4716 Elsie Fay Heggins St."/>
    <n v="75210"/>
    <n v="1"/>
    <n v="0"/>
    <n v="25"/>
    <n v="25"/>
    <m/>
  </r>
  <r>
    <x v="21"/>
    <x v="0"/>
    <d v="2024-10-01T00:00:00"/>
    <d v="2024-10-31T00:00:00"/>
    <s v="Discover Dance"/>
    <x v="0"/>
    <s v="Frazier Revitalization"/>
    <s v="4716 Elsie Fay Heggins St."/>
    <n v="75210"/>
    <n v="1"/>
    <n v="0"/>
    <n v="25"/>
    <n v="25"/>
    <m/>
  </r>
  <r>
    <x v="21"/>
    <x v="0"/>
    <d v="2024-10-01T00:00:00"/>
    <d v="2024-10-31T00:00:00"/>
    <s v="Discover Dance"/>
    <x v="0"/>
    <s v="Arlington Park"/>
    <s v="5606 Wayside Dr."/>
    <n v="75235"/>
    <n v="1"/>
    <n v="0"/>
    <n v="22"/>
    <n v="22"/>
    <m/>
  </r>
  <r>
    <x v="21"/>
    <x v="0"/>
    <d v="2024-10-01T00:00:00"/>
    <d v="2024-10-31T00:00:00"/>
    <s v="Discover Theater"/>
    <x v="0"/>
    <s v="Brother Bill's Helping Hand"/>
    <s v="3906 N. Westmoreland Rd."/>
    <n v="75212"/>
    <n v="1"/>
    <n v="0"/>
    <n v="89"/>
    <n v="89"/>
    <m/>
  </r>
  <r>
    <x v="21"/>
    <x v="0"/>
    <d v="2024-10-01T00:00:00"/>
    <d v="2024-10-31T00:00:00"/>
    <s v="Discover Dance"/>
    <x v="0"/>
    <s v="Brothers Bill's Helping Hands"/>
    <s v="3906 N. Westmoreland"/>
    <n v="75212"/>
    <n v="1"/>
    <n v="0"/>
    <n v="89"/>
    <n v="89"/>
    <m/>
  </r>
  <r>
    <x v="21"/>
    <x v="0"/>
    <d v="2024-10-01T00:00:00"/>
    <d v="2024-10-31T00:00:00"/>
    <s v="Discover Theater "/>
    <x v="0"/>
    <s v="Prestonwood Montessori"/>
    <s v="12532 Nuestra Dr."/>
    <n v="75230"/>
    <n v="1"/>
    <n v="0"/>
    <n v="37"/>
    <n v="37"/>
    <m/>
  </r>
  <r>
    <x v="21"/>
    <x v="0"/>
    <d v="2024-10-01T00:00:00"/>
    <d v="2024-10-31T00:00:00"/>
    <s v="Discover Theater"/>
    <x v="0"/>
    <s v="Prestonwood Montessori"/>
    <s v="12532 Nuestra Dr."/>
    <n v="75230"/>
    <n v="1"/>
    <n v="0"/>
    <n v="37"/>
    <n v="37"/>
    <m/>
  </r>
  <r>
    <x v="21"/>
    <x v="0"/>
    <d v="2024-10-01T00:00:00"/>
    <d v="2024-10-31T00:00:00"/>
    <s v="Discover Theater"/>
    <x v="0"/>
    <s v="Resource Center South"/>
    <s v="4401 South Second Ave."/>
    <n v="75210"/>
    <n v="1"/>
    <n v="0"/>
    <n v="25"/>
    <n v="25"/>
    <m/>
  </r>
  <r>
    <x v="21"/>
    <x v="0"/>
    <d v="2024-10-01T00:00:00"/>
    <d v="2024-10-31T00:00:00"/>
    <s v="Discover Dance"/>
    <x v="0"/>
    <s v="Resource Center South"/>
    <s v="4401 South Second Ave."/>
    <n v="75210"/>
    <n v="1"/>
    <n v="0"/>
    <n v="25"/>
    <n v="25"/>
    <m/>
  </r>
  <r>
    <x v="21"/>
    <x v="0"/>
    <d v="2024-10-01T00:00:00"/>
    <d v="2024-10-31T00:00:00"/>
    <s v="Discover Theater"/>
    <x v="0"/>
    <s v="Henry Wade Juvenile Dention Center"/>
    <s v="2600 Lonestar Drive"/>
    <n v="75212"/>
    <n v="2"/>
    <n v="0"/>
    <n v="30"/>
    <n v="30"/>
    <m/>
  </r>
  <r>
    <x v="21"/>
    <x v="0"/>
    <d v="2024-10-01T00:00:00"/>
    <d v="2024-10-31T00:00:00"/>
    <s v="Discover Africa"/>
    <x v="0"/>
    <s v="Henry Wade Juvenile Dention Center"/>
    <s v="2600 Lonestar Drive"/>
    <n v="75212"/>
    <n v="2"/>
    <n v="0"/>
    <n v="30"/>
    <n v="30"/>
    <m/>
  </r>
  <r>
    <x v="21"/>
    <x v="0"/>
    <d v="2024-10-01T00:00:00"/>
    <d v="2024-10-31T00:00:00"/>
    <s v="Discover Theater"/>
    <x v="0"/>
    <s v="East Dallas Christian Church"/>
    <s v="629 N. Peak St. "/>
    <n v="75246"/>
    <n v="1"/>
    <n v="0"/>
    <n v="15"/>
    <n v="15"/>
    <m/>
  </r>
  <r>
    <x v="21"/>
    <x v="0"/>
    <d v="2024-10-01T00:00:00"/>
    <d v="2024-10-31T00:00:00"/>
    <s v="Discover Theater"/>
    <x v="0"/>
    <s v="East Dallas Christian Church"/>
    <s v="629 N. Peak St. "/>
    <n v="75246"/>
    <n v="1"/>
    <n v="0"/>
    <n v="45"/>
    <n v="45"/>
    <m/>
  </r>
  <r>
    <x v="21"/>
    <x v="0"/>
    <d v="2024-10-01T00:00:00"/>
    <d v="2024-10-31T00:00:00"/>
    <s v="Discover Theater - Lightning Thief "/>
    <x v="0"/>
    <s v="Barack Obama Male Leardership  "/>
    <s v="3030 Stag Rd."/>
    <n v="75241"/>
    <n v="1"/>
    <n v="0"/>
    <n v="16"/>
    <n v="16"/>
    <m/>
  </r>
  <r>
    <x v="21"/>
    <x v="0"/>
    <d v="2024-10-01T00:00:00"/>
    <d v="2024-10-31T00:00:00"/>
    <s v="Discover Theater - Lightning Thief "/>
    <x v="0"/>
    <s v="Bryan Adams High School "/>
    <s v="2110 Milmar Dr."/>
    <n v="75228"/>
    <n v="1"/>
    <n v="0"/>
    <n v="20"/>
    <n v="20"/>
    <m/>
  </r>
  <r>
    <x v="21"/>
    <x v="0"/>
    <d v="2024-10-01T00:00:00"/>
    <d v="2024-10-31T00:00:00"/>
    <s v="Discover Theater - Lightning Thief "/>
    <x v="0"/>
    <s v="Lancaster High School"/>
    <s v="200 E, Wintergreen Rd."/>
    <n v="75134"/>
    <n v="1"/>
    <n v="0"/>
    <n v="18"/>
    <n v="18"/>
    <m/>
  </r>
  <r>
    <x v="21"/>
    <x v="0"/>
    <d v="2024-10-01T00:00:00"/>
    <d v="2024-10-31T00:00:00"/>
    <s v="Discover Theater - Lightning Thief "/>
    <x v="0"/>
    <s v="Thomas Jefferson HIgh School"/>
    <s v="4001 Walnut Hill Ln"/>
    <n v="75229"/>
    <n v="1"/>
    <n v="0"/>
    <n v="18"/>
    <n v="18"/>
    <m/>
  </r>
  <r>
    <x v="21"/>
    <x v="0"/>
    <d v="2024-10-01T00:00:00"/>
    <d v="2024-10-31T00:00:00"/>
    <s v="Discover Theater - Lightning Thief "/>
    <x v="0"/>
    <s v="Townview High School"/>
    <s v="1201 E. Eighth Street"/>
    <n v="75203"/>
    <n v="1"/>
    <n v="0"/>
    <n v="15"/>
    <n v="15"/>
    <m/>
  </r>
  <r>
    <x v="22"/>
    <x v="6"/>
    <d v="2024-10-01T00:00:00"/>
    <d v="2024-10-31T00:00:00"/>
    <s v="General attendance for Hugh Hayden: Homecoming &amp; Samara Golden"/>
    <x v="0"/>
    <s v="Nasher Sculpture Center"/>
    <s v="2001 Flora St. "/>
    <n v="75201"/>
    <n v="22"/>
    <n v="2324"/>
    <n v="1844"/>
    <n v="4168"/>
    <m/>
  </r>
  <r>
    <x v="23"/>
    <x v="0"/>
    <d v="2024-10-01T00:00:00"/>
    <d v="2024-10-31T00:00:00"/>
    <s v="In-School Lessons"/>
    <x v="0"/>
    <s v="Solar Preparatory School for Girls"/>
    <s v="2617 N Henderson Ave"/>
    <n v="75206"/>
    <n v="25"/>
    <n v="5"/>
    <n v="67"/>
    <n v="72"/>
    <m/>
  </r>
  <r>
    <x v="23"/>
    <x v="0"/>
    <d v="2024-10-01T00:00:00"/>
    <d v="2024-10-31T00:00:00"/>
    <s v="In-School Lessons"/>
    <x v="0"/>
    <s v="Dealey Montessori Academy"/>
    <s v="6501 Royal Lane"/>
    <n v="75230"/>
    <n v="2"/>
    <n v="1"/>
    <n v="44"/>
    <n v="45"/>
    <n v="13"/>
  </r>
  <r>
    <x v="23"/>
    <x v="0"/>
    <d v="2024-10-01T00:00:00"/>
    <d v="2024-10-31T00:00:00"/>
    <s v="In-School Lessons"/>
    <x v="0"/>
    <s v="Irma Rangel Young Women's Leadership School"/>
    <s v="1718 Robert B Cullum Blvd"/>
    <n v="75210"/>
    <n v="21"/>
    <n v="4"/>
    <n v="36"/>
    <n v="40"/>
    <m/>
  </r>
  <r>
    <x v="23"/>
    <x v="0"/>
    <d v="2024-10-01T00:00:00"/>
    <d v="2024-10-31T00:00:00"/>
    <s v="In-School Lessons"/>
    <x v="0"/>
    <s v="Piedmont G.L.O.B.A.L. Academy"/>
    <s v="7625 Hume Drive"/>
    <n v="75227"/>
    <n v="4"/>
    <n v="2"/>
    <n v="30"/>
    <n v="32"/>
    <m/>
  </r>
  <r>
    <x v="23"/>
    <x v="0"/>
    <d v="2024-10-01T00:00:00"/>
    <d v="2024-10-31T00:00:00"/>
    <s v="In-School Lessons"/>
    <x v="0"/>
    <s v="W.T. White High School"/>
    <s v="4505 Ridgeside Drive"/>
    <n v="75244"/>
    <n v="1"/>
    <n v="1"/>
    <n v="7"/>
    <n v="8"/>
    <m/>
  </r>
  <r>
    <x v="23"/>
    <x v="0"/>
    <d v="2024-10-01T00:00:00"/>
    <d v="2024-10-31T00:00:00"/>
    <s v="In-School Lessons"/>
    <x v="0"/>
    <s v="Judge Louis A. Bedford Jr. Law Academy"/>
    <s v="1303 Reynoldston Lane"/>
    <n v="75232"/>
    <n v="6"/>
    <n v="1"/>
    <n v="90"/>
    <n v="91"/>
    <m/>
  </r>
  <r>
    <x v="24"/>
    <x v="7"/>
    <d v="2024-10-01T00:00:00"/>
    <d v="2024-10-31T00:00:00"/>
    <s v="General Admission"/>
    <x v="0"/>
    <s v="Perot Museum of Nature and Science"/>
    <s v="2201 N Field Street"/>
    <n v="75201"/>
    <n v="31"/>
    <n v="28296"/>
    <n v="11629"/>
    <n v="39925"/>
    <n v="2"/>
  </r>
  <r>
    <x v="24"/>
    <x v="5"/>
    <d v="2024-10-01T00:00:00"/>
    <d v="2024-10-31T00:00:00"/>
    <s v="Blue Whales: Return of the Giants 3D Film"/>
    <x v="0"/>
    <s v="Perot Museum of Nature and Science"/>
    <s v="2201 N Field Street"/>
    <n v="75201"/>
    <n v="48"/>
    <n v="1354"/>
    <n v="31"/>
    <n v="1385"/>
    <m/>
  </r>
  <r>
    <x v="24"/>
    <x v="5"/>
    <d v="2024-10-01T00:00:00"/>
    <d v="2024-10-31T00:00:00"/>
    <s v="T. REX 3D Film"/>
    <x v="0"/>
    <s v="Perot Museum of Nature and Science"/>
    <s v="2201 N Field Street"/>
    <n v="75201"/>
    <n v="107"/>
    <n v="2893"/>
    <n v="29"/>
    <n v="2922"/>
    <m/>
  </r>
  <r>
    <x v="24"/>
    <x v="5"/>
    <d v="2024-10-01T00:00:00"/>
    <d v="2024-10-31T00:00:00"/>
    <s v="Superhuman Body 3D Film"/>
    <x v="0"/>
    <s v="Perot Museum of Nature and Science"/>
    <s v="2201 N Field Street"/>
    <n v="75201"/>
    <n v="48"/>
    <n v="772"/>
    <n v="10"/>
    <n v="782"/>
    <n v="2"/>
  </r>
  <r>
    <x v="24"/>
    <x v="0"/>
    <d v="2024-10-01T00:00:00"/>
    <d v="2024-10-31T00:00:00"/>
    <s v="Bio Lab"/>
    <x v="0"/>
    <s v="Perot Museum of Nature and Science"/>
    <s v="2201 N Field Street"/>
    <n v="75201"/>
    <n v="31"/>
    <n v="2893"/>
    <m/>
    <n v="2893"/>
    <m/>
  </r>
  <r>
    <x v="24"/>
    <x v="0"/>
    <d v="2024-10-01T00:00:00"/>
    <d v="2024-10-31T00:00:00"/>
    <s v="Challenge Lab"/>
    <x v="0"/>
    <s v="Perot Museum of Nature and Science"/>
    <s v="2201 N Field Street"/>
    <n v="75201"/>
    <n v="31"/>
    <n v="4167"/>
    <m/>
    <n v="4167"/>
    <m/>
  </r>
  <r>
    <x v="8"/>
    <x v="0"/>
    <d v="2024-10-01T00:00:00"/>
    <d v="2024-10-31T00:00:00"/>
    <s v="Workshop/Training"/>
    <x v="0"/>
    <s v="Sammons Center for the Arts"/>
    <s v="3630 Harry Hines Blvd"/>
    <n v="75219"/>
    <n v="1"/>
    <m/>
    <n v="31"/>
    <n v="31"/>
    <m/>
  </r>
  <r>
    <x v="8"/>
    <x v="1"/>
    <d v="2024-10-01T00:00:00"/>
    <d v="2024-10-31T00:00:00"/>
    <s v="Rehearsal"/>
    <x v="0"/>
    <s v="Sammons Center for the Arts"/>
    <s v="3630 Harry Hines Blvd"/>
    <n v="75219"/>
    <n v="76"/>
    <m/>
    <n v="4086"/>
    <n v="4086"/>
    <m/>
  </r>
  <r>
    <x v="8"/>
    <x v="5"/>
    <d v="2024-10-01T00:00:00"/>
    <d v="2024-10-31T00:00:00"/>
    <s v="Performance by Others"/>
    <x v="0"/>
    <s v="Sammons Center for the Arts"/>
    <s v="3630 Harry Hines Blvd"/>
    <n v="75219"/>
    <n v="3"/>
    <m/>
    <n v="322"/>
    <n v="322"/>
    <m/>
  </r>
  <r>
    <x v="8"/>
    <x v="3"/>
    <d v="2024-10-01T00:00:00"/>
    <d v="2024-10-31T00:00:00"/>
    <s v="Meetings"/>
    <x v="0"/>
    <s v="Sammons Center for the Arts"/>
    <s v="3630 Harry Hines Blvd"/>
    <n v="75219"/>
    <n v="16"/>
    <m/>
    <n v="215"/>
    <n v="215"/>
    <m/>
  </r>
  <r>
    <x v="8"/>
    <x v="3"/>
    <d v="2024-10-01T00:00:00"/>
    <d v="2024-10-31T00:00:00"/>
    <s v="Auditions"/>
    <x v="0"/>
    <s v="Sammons Center for the Arts"/>
    <s v="3630 Harry Hines Blvd"/>
    <n v="75219"/>
    <n v="1"/>
    <m/>
    <n v="24"/>
    <n v="24"/>
    <m/>
  </r>
  <r>
    <x v="8"/>
    <x v="3"/>
    <d v="2024-10-01T00:00:00"/>
    <d v="2024-10-31T00:00:00"/>
    <s v="Special Events"/>
    <x v="0"/>
    <s v="Sammons Center for the Arts"/>
    <s v="3630 Harry Hines Blvd"/>
    <n v="75219"/>
    <n v="0"/>
    <m/>
    <n v="0"/>
    <n v="0"/>
    <m/>
  </r>
  <r>
    <x v="8"/>
    <x v="5"/>
    <d v="2024-10-01T00:00:00"/>
    <d v="2024-10-31T00:00:00"/>
    <s v="Sammons Jazz Concert"/>
    <x v="0"/>
    <s v="Sammons Center for the Arts"/>
    <s v="3630 Harry Hines Blvd"/>
    <n v="75219"/>
    <n v="1"/>
    <n v="127"/>
    <n v="14"/>
    <n v="141"/>
    <m/>
  </r>
  <r>
    <x v="8"/>
    <x v="5"/>
    <d v="2024-10-01T00:00:00"/>
    <d v="2024-10-31T00:00:00"/>
    <s v="Sammons Cabaret Concert"/>
    <x v="0"/>
    <s v="Sammons Center for the Arts"/>
    <s v="3630 Harry Hines Blvd"/>
    <n v="75219"/>
    <n v="1"/>
    <n v="80"/>
    <n v="12"/>
    <n v="92"/>
    <m/>
  </r>
  <r>
    <x v="8"/>
    <x v="5"/>
    <d v="2024-10-01T00:00:00"/>
    <d v="2024-10-31T00:00:00"/>
    <s v="Sammons Jazz Youth Concert"/>
    <x v="0"/>
    <s v="Sammons Center for the Arts"/>
    <s v="3630 Harry Hines Blvd"/>
    <n v="75219"/>
    <n v="0"/>
    <m/>
    <n v="0"/>
    <n v="0"/>
    <m/>
  </r>
  <r>
    <x v="8"/>
    <x v="3"/>
    <d v="2024-10-01T00:00:00"/>
    <d v="2024-10-31T00:00:00"/>
    <s v="Office Visitors"/>
    <x v="0"/>
    <s v="Sammons Center for the Arts"/>
    <s v="3630 Harry Hines Blvd"/>
    <n v="75219"/>
    <m/>
    <m/>
    <n v="588"/>
    <n v="588"/>
    <m/>
  </r>
  <r>
    <x v="25"/>
    <x v="1"/>
    <d v="2024-10-01T00:00:00"/>
    <d v="2024-10-15T00:00:00"/>
    <s v="hang"/>
    <x v="0"/>
    <s v="Bryant Hall"/>
    <s v="3400 Blackburn St"/>
    <n v="75219"/>
    <n v="12"/>
    <m/>
    <m/>
    <n v="0"/>
    <m/>
  </r>
  <r>
    <x v="11"/>
    <x v="5"/>
    <d v="2024-10-01T00:00:00"/>
    <d v="2024-10-13T00:00:00"/>
    <s v="Julius Cearsar Performance"/>
    <x v="0"/>
    <s v="Samuell Grand Amphitheatre"/>
    <s v="1500 Tenison PKWY"/>
    <n v="75223"/>
    <n v="10"/>
    <n v="1719"/>
    <n v="1850"/>
    <n v="3569"/>
    <m/>
  </r>
  <r>
    <x v="26"/>
    <x v="1"/>
    <d v="2024-10-01T00:00:00"/>
    <d v="2024-10-01T00:00:00"/>
    <s v="Eboni Owens Reheasal"/>
    <x v="0"/>
    <s v="TBAAL "/>
    <s v="1309 Canton Street"/>
    <n v="75201"/>
    <n v="1"/>
    <n v="0"/>
    <n v="5"/>
    <n v="5"/>
    <m/>
  </r>
  <r>
    <x v="26"/>
    <x v="1"/>
    <d v="2024-10-01T00:00:00"/>
    <d v="2024-10-01T00:00:00"/>
    <s v="Bitches Production Reh"/>
    <x v="0"/>
    <s v="TBAAL "/>
    <s v="1309 Canton Street"/>
    <n v="75201"/>
    <n v="1"/>
    <n v="0"/>
    <n v="10"/>
    <n v="10"/>
    <m/>
  </r>
  <r>
    <x v="26"/>
    <x v="7"/>
    <d v="2024-10-01T00:00:00"/>
    <d v="2024-10-06T00:00:00"/>
    <s v="History of TBAAL"/>
    <x v="0"/>
    <s v="TBAAL "/>
    <s v="1309 Canton Street"/>
    <n v="75201"/>
    <n v="1"/>
    <n v="0"/>
    <n v="488"/>
    <n v="488"/>
    <m/>
  </r>
  <r>
    <x v="27"/>
    <x v="7"/>
    <s v="N/A"/>
    <s v="N/A"/>
    <s v="NO EVENTS-OCT 2024"/>
    <x v="2"/>
    <m/>
    <m/>
    <m/>
    <m/>
    <m/>
    <m/>
    <n v="0"/>
    <m/>
  </r>
  <r>
    <x v="28"/>
    <x v="1"/>
    <d v="2024-10-01T00:00:00"/>
    <d v="2024-10-31T00:00:00"/>
    <s v="Company Rehearsal 10/1-10/31/2024"/>
    <x v="0"/>
    <s v="Bruce Wood Dance Studio"/>
    <s v="101 Howell St."/>
    <n v="75207"/>
    <n v="20"/>
    <m/>
    <n v="20"/>
    <n v="20"/>
    <m/>
  </r>
  <r>
    <x v="28"/>
    <x v="0"/>
    <d v="2024-10-01T00:00:00"/>
    <d v="2024-10-31T00:00:00"/>
    <s v="Company Class 10/1-10/31/2024"/>
    <x v="0"/>
    <s v="Bruce Wood Dance Studio"/>
    <s v="101 Howell St."/>
    <n v="75207"/>
    <n v="20"/>
    <m/>
    <n v="20"/>
    <n v="20"/>
    <m/>
  </r>
  <r>
    <x v="28"/>
    <x v="0"/>
    <d v="2024-10-01T00:00:00"/>
    <d v="2024-10-31T00:00:00"/>
    <s v="Wood|Works Company class 10/1-10/31/2024"/>
    <x v="0"/>
    <s v="Bruce Wood Dance Studio"/>
    <s v="101 Howell St."/>
    <n v="75207"/>
    <n v="12"/>
    <n v="29"/>
    <n v="6"/>
    <n v="35"/>
    <m/>
  </r>
  <r>
    <x v="28"/>
    <x v="0"/>
    <d v="2024-10-01T00:00:00"/>
    <d v="2024-10-31T00:00:00"/>
    <s v="For Oak Cliff Outreach Classes 10/1-10/31/2024"/>
    <x v="0"/>
    <s v="For Oak Cliff Community Center"/>
    <s v="907 E Ledbetter Dr"/>
    <n v="75216"/>
    <n v="0"/>
    <n v="0"/>
    <n v="0"/>
    <n v="0"/>
    <m/>
  </r>
  <r>
    <x v="28"/>
    <x v="0"/>
    <d v="2024-10-01T00:00:00"/>
    <d v="2024-10-31T00:00:00"/>
    <s v="Nexus Outreach Classes 10/1-10/31/2024"/>
    <x v="0"/>
    <s v="Nexus Recovery Center"/>
    <s v="8733 La Prada Dr"/>
    <n v="75228"/>
    <n v="5"/>
    <m/>
    <n v="33"/>
    <n v="33"/>
    <m/>
  </r>
  <r>
    <x v="28"/>
    <x v="0"/>
    <d v="2024-10-01T00:00:00"/>
    <d v="2024-10-31T00:00:00"/>
    <s v="CC Young Outreach Classes 10/1-10/31/2024"/>
    <x v="0"/>
    <s v="CC Young Senior Residency"/>
    <s v="4847 W Lawther Dr"/>
    <n v="75214"/>
    <n v="5"/>
    <m/>
    <n v="25"/>
    <n v="25"/>
    <m/>
  </r>
  <r>
    <x v="28"/>
    <x v="0"/>
    <d v="2024-10-01T00:00:00"/>
    <d v="2024-10-31T00:00:00"/>
    <s v="Mosaic Outreach Classes 10/1-10/31/2024"/>
    <x v="0"/>
    <s v="Mosaic Family Services"/>
    <s v="12225 Greenville Ave "/>
    <n v="75243"/>
    <n v="4"/>
    <m/>
    <n v="21"/>
    <n v="21"/>
    <n v="2"/>
  </r>
  <r>
    <x v="29"/>
    <x v="1"/>
    <d v="2024-10-01T00:00:00"/>
    <d v="2024-10-13T00:00:00"/>
    <s v="Yemaya Flamenco"/>
    <x v="0"/>
    <s v="Estudio Flamenco Dallas"/>
    <s v="4414 Rusk Ave."/>
    <n v="75227"/>
    <n v="1"/>
    <m/>
    <n v="12"/>
    <n v="12"/>
    <m/>
  </r>
  <r>
    <x v="30"/>
    <x v="1"/>
    <d v="2024-10-01T00:00:00"/>
    <d v="2024-10-02T00:00:00"/>
    <s v="CARRIE The Musical"/>
    <x v="0"/>
    <s v="Norma Young Arena Stage"/>
    <s v="2688 Laclede St., #120"/>
    <n v="75201"/>
    <n v="2"/>
    <n v="0"/>
    <n v="20"/>
    <n v="20"/>
    <m/>
  </r>
  <r>
    <x v="31"/>
    <x v="1"/>
    <d v="2024-10-01T00:00:00"/>
    <d v="2024-10-29T00:00:00"/>
    <s v="Wonder: Holiday Tour"/>
    <x v="0"/>
    <s v="First Presbyterian Church"/>
    <s v="1835 Young Street"/>
    <n v="75201"/>
    <n v="5"/>
    <m/>
    <n v="200"/>
    <n v="200"/>
    <m/>
  </r>
  <r>
    <x v="32"/>
    <x v="8"/>
    <d v="2024-10-01T00:00:00"/>
    <d v="2024-10-01T00:00:00"/>
    <s v="USAFF preview member screening of &quot;Saturday Night&quot;"/>
    <x v="0"/>
    <s v="Alamo Drafthouse Cedars"/>
    <s v="1005 Botham Jean Blvd"/>
    <n v="75215"/>
    <n v="1"/>
    <n v="0"/>
    <n v="160"/>
    <n v="160"/>
    <m/>
  </r>
  <r>
    <x v="10"/>
    <x v="0"/>
    <d v="2024-10-01T00:00:00"/>
    <d v="2024-10-31T00:00:00"/>
    <s v="Zoom Oil Painting Session 4"/>
    <x v="1"/>
    <s v="Creative Arts Center of Dallas"/>
    <s v="2360 Laughlin Drive"/>
    <n v="75228"/>
    <n v="1"/>
    <n v="5"/>
    <n v="0"/>
    <n v="5"/>
    <m/>
  </r>
  <r>
    <x v="10"/>
    <x v="0"/>
    <d v="2024-10-01T00:00:00"/>
    <d v="2024-10-31T00:00:00"/>
    <s v="Zoom Oil Painting Session 5"/>
    <x v="1"/>
    <s v="Creative Arts Center of Dallas"/>
    <s v="2360 Laughlin Drive"/>
    <n v="75228"/>
    <n v="3"/>
    <n v="15"/>
    <n v="0"/>
    <n v="15"/>
    <m/>
  </r>
  <r>
    <x v="9"/>
    <x v="5"/>
    <d v="2024-10-01T00:00:00"/>
    <d v="2024-10-31T00:00:00"/>
    <s v="Luchadora"/>
    <x v="1"/>
    <s v="DISD Elementary Schools"/>
    <s v="9400 N Central Expy #1400, Dallas"/>
    <n v="75231"/>
    <n v="1"/>
    <n v="5680"/>
    <n v="0"/>
    <n v="5680"/>
    <n v="2"/>
  </r>
  <r>
    <x v="7"/>
    <x v="0"/>
    <d v="2024-10-01T00:00:00"/>
    <d v="2024-10-31T00:00:00"/>
    <s v="COD: Growth Mindset"/>
    <x v="1"/>
    <s v="Virtual"/>
    <s v="Virtual"/>
    <s v="Virtual"/>
    <n v="1"/>
    <n v="0"/>
    <n v="40"/>
    <n v="40"/>
    <m/>
  </r>
  <r>
    <x v="7"/>
    <x v="0"/>
    <d v="2024-10-01T00:00:00"/>
    <d v="2024-10-31T00:00:00"/>
    <s v="COD: Launching Signature Practices"/>
    <x v="1"/>
    <s v="Virtual"/>
    <s v="Virtual"/>
    <s v="Virtual"/>
    <n v="1"/>
    <n v="0"/>
    <n v="36"/>
    <n v="36"/>
    <m/>
  </r>
  <r>
    <x v="7"/>
    <x v="0"/>
    <d v="2024-10-01T00:00:00"/>
    <d v="2024-10-31T00:00:00"/>
    <s v="COD- Launching: Getting Relationships Right"/>
    <x v="1"/>
    <s v="Virtual"/>
    <s v="Virtual"/>
    <s v="Virtual"/>
    <n v="1"/>
    <n v="0"/>
    <n v="41"/>
    <n v="41"/>
    <m/>
  </r>
  <r>
    <x v="7"/>
    <x v="0"/>
    <d v="2024-10-01T00:00:00"/>
    <d v="2024-10-31T00:00:00"/>
    <s v="COD: Managing Youth Centered Spaces"/>
    <x v="1"/>
    <s v="Virtual"/>
    <s v="Virtual"/>
    <s v="Virtual"/>
    <n v="1"/>
    <n v="0"/>
    <n v="46"/>
    <n v="46"/>
    <m/>
  </r>
  <r>
    <x v="7"/>
    <x v="0"/>
    <d v="2024-10-01T00:00:00"/>
    <d v="2024-10-31T00:00:00"/>
    <s v="COD: SEL REFLECTION"/>
    <x v="1"/>
    <s v="Virtual"/>
    <s v="Virtual"/>
    <s v="Virtual"/>
    <n v="1"/>
    <n v="0"/>
    <n v="30"/>
    <n v="30"/>
    <m/>
  </r>
  <r>
    <x v="7"/>
    <x v="0"/>
    <d v="2024-10-01T00:00:00"/>
    <d v="2024-10-31T00:00:00"/>
    <s v="COD: SEL 101"/>
    <x v="1"/>
    <s v="Virtual"/>
    <s v="Virtual"/>
    <s v="Virtual"/>
    <n v="1"/>
    <n v="0"/>
    <n v="53"/>
    <n v="53"/>
    <m/>
  </r>
  <r>
    <x v="7"/>
    <x v="0"/>
    <d v="2024-10-01T00:00:00"/>
    <d v="2024-10-31T00:00:00"/>
    <s v="COD: Launching Conflict Management"/>
    <x v="1"/>
    <s v="Virtual"/>
    <s v="Virtual"/>
    <s v="Virtual"/>
    <n v="1"/>
    <n v="0"/>
    <n v="50"/>
    <n v="50"/>
    <m/>
  </r>
  <r>
    <x v="7"/>
    <x v="0"/>
    <d v="2024-10-01T00:00:00"/>
    <d v="2024-10-31T00:00:00"/>
    <s v="COD: SEL, THE BRAIN, and CONFLICT MANAGMENT"/>
    <x v="1"/>
    <s v="Virtual"/>
    <s v="Virtual"/>
    <s v="Virtual"/>
    <n v="1"/>
    <n v="0"/>
    <n v="40"/>
    <n v="40"/>
    <m/>
  </r>
  <r>
    <x v="7"/>
    <x v="0"/>
    <d v="2024-10-01T00:00:00"/>
    <d v="2024-10-31T00:00:00"/>
    <s v="COD: Launching Restorative Practices"/>
    <x v="1"/>
    <s v="Virtual"/>
    <s v="Virtual"/>
    <s v="Virtual"/>
    <n v="1"/>
    <n v="0"/>
    <n v="38"/>
    <n v="38"/>
    <m/>
  </r>
  <r>
    <x v="33"/>
    <x v="5"/>
    <d v="2024-10-01T00:00:00"/>
    <d v="2024-10-31T00:00:00"/>
    <s v="Mainstage Digital Rebroadcast: THE DIVING BELL AND THE BUTTERFLY"/>
    <x v="1"/>
    <s v="VIRTUAL"/>
    <s v="VIRTUAL"/>
    <s v="VIRTUAL"/>
    <n v="1"/>
    <n v="0"/>
    <n v="8030"/>
    <n v="8030"/>
    <m/>
  </r>
  <r>
    <x v="33"/>
    <x v="5"/>
    <d v="2024-10-01T00:00:00"/>
    <d v="2024-10-31T00:00:00"/>
    <s v="Mainstage Digital Rebroadcast: ELEKTRA"/>
    <x v="1"/>
    <s v="VIRTUAL"/>
    <s v="VIRTUAL"/>
    <s v="VIRTUAL"/>
    <n v="1"/>
    <n v="0"/>
    <n v="19208"/>
    <n v="19208"/>
    <m/>
  </r>
  <r>
    <x v="33"/>
    <x v="3"/>
    <d v="2024-10-01T00:00:00"/>
    <d v="2024-10-31T00:00:00"/>
    <s v="Dallas Opera Digital"/>
    <x v="1"/>
    <s v="VIRTUAL"/>
    <s v="VIRTUAL"/>
    <s v="VIRTUAL"/>
    <n v="30"/>
    <n v="0"/>
    <n v="5819"/>
    <n v="5819"/>
    <m/>
  </r>
  <r>
    <x v="15"/>
    <x v="3"/>
    <d v="2024-10-01T00:00:00"/>
    <d v="2024-10-31T00:00:00"/>
    <s v="Visitors-online database"/>
    <x v="1"/>
    <s v="Hall of State"/>
    <s v="3939 Grand Avenue"/>
    <n v="75210"/>
    <n v="31"/>
    <s v="X"/>
    <n v="556"/>
    <n v="556"/>
    <m/>
  </r>
  <r>
    <x v="15"/>
    <x v="3"/>
    <d v="2024-10-01T00:00:00"/>
    <d v="2024-10-31T00:00:00"/>
    <s v="research requests"/>
    <x v="1"/>
    <s v="Hall of State"/>
    <s v="3939 Grand Avenue"/>
    <n v="75210"/>
    <n v="31"/>
    <s v="X"/>
    <n v="18"/>
    <n v="18"/>
    <m/>
  </r>
  <r>
    <x v="24"/>
    <x v="0"/>
    <d v="2024-10-01T00:00:00"/>
    <d v="2025-09-30T00:00:00"/>
    <s v="Whynauts"/>
    <x v="1"/>
    <s v="Perot Museum of Nature and Science"/>
    <s v="2201 N Field Street"/>
    <n v="75201"/>
    <n v="365"/>
    <m/>
    <n v="3791"/>
    <n v="3791"/>
    <m/>
  </r>
  <r>
    <x v="0"/>
    <x v="0"/>
    <d v="2024-10-02T00:00:00"/>
    <d v="2024-10-02T00:00:00"/>
    <s v="Senior Ballet Folklorico Company"/>
    <x v="0"/>
    <s v="Exall Park Recreation Center"/>
    <s v="1355 Adair St, Dallas, TX 75204"/>
    <n v="75204"/>
    <n v="1"/>
    <n v="4"/>
    <n v="0"/>
    <n v="4"/>
    <n v="6"/>
  </r>
  <r>
    <x v="0"/>
    <x v="1"/>
    <d v="2024-10-02T00:00:00"/>
    <d v="2024-10-02T00:00:00"/>
    <s v="Junior Professional Company"/>
    <x v="0"/>
    <s v="Anita Martinez Recreation Center"/>
    <s v="4422 Live Oak St, Dallas, TX"/>
    <n v="75204"/>
    <n v="1"/>
    <n v="13"/>
    <n v="0"/>
    <n v="13"/>
    <n v="6"/>
  </r>
  <r>
    <x v="1"/>
    <x v="0"/>
    <d v="2024-10-02T00:00:00"/>
    <d v="2024-10-09T00:00:00"/>
    <s v="Streamliners Enrichment "/>
    <x v="0"/>
    <s v="Uplift White Rock Preparatory"/>
    <s v="7370 Valley Glen Drive, Dallas, TX "/>
    <n v="75228"/>
    <n v="14"/>
    <m/>
    <n v="173"/>
    <n v="173"/>
    <m/>
  </r>
  <r>
    <x v="4"/>
    <x v="0"/>
    <d v="2024-10-02T00:00:00"/>
    <d v="2024-10-30T00:00:00"/>
    <s v="Adult Ballet Classes"/>
    <x v="0"/>
    <s v="Avant Chamber Ballet"/>
    <s v="2408 Farrington St"/>
    <n v="75207"/>
    <n v="9"/>
    <n v="11"/>
    <n v="0"/>
    <n v="11"/>
    <m/>
  </r>
  <r>
    <x v="7"/>
    <x v="0"/>
    <d v="2024-10-02T00:00:00"/>
    <d v="2024-10-02T00:00:00"/>
    <s v="Thriving Minds After School "/>
    <x v="0"/>
    <s v="Anne Frank Elementary School"/>
    <s v="5201 Celestial Rd"/>
    <n v="75254"/>
    <n v="1"/>
    <n v="0"/>
    <n v="36"/>
    <n v="36"/>
    <m/>
  </r>
  <r>
    <x v="7"/>
    <x v="0"/>
    <d v="2024-10-02T00:00:00"/>
    <d v="2024-10-02T00:00:00"/>
    <s v="Thriving Minds After School"/>
    <x v="0"/>
    <s v="Lakewood Elementary School"/>
    <s v="3000 Hillbrook St"/>
    <n v="75214"/>
    <n v="1"/>
    <n v="0"/>
    <n v="37"/>
    <n v="37"/>
    <m/>
  </r>
  <r>
    <x v="7"/>
    <x v="0"/>
    <d v="2024-10-02T00:00:00"/>
    <d v="2024-10-02T00:00:00"/>
    <s v="Thriving Minds After School"/>
    <x v="0"/>
    <s v="Nathan Adams Elementary School"/>
    <s v="12600 Welch Rd"/>
    <n v="75244"/>
    <n v="1"/>
    <n v="0"/>
    <n v="27"/>
    <n v="27"/>
    <m/>
  </r>
  <r>
    <x v="7"/>
    <x v="0"/>
    <d v="2024-10-02T00:00:00"/>
    <d v="2024-10-02T00:00:00"/>
    <s v="Thriving Minds After School"/>
    <x v="0"/>
    <s v="Montessori Academy at Onesimo Hernandez"/>
    <s v="5555 Maple Ave"/>
    <n v="75235"/>
    <n v="1"/>
    <n v="0"/>
    <n v="40"/>
    <n v="40"/>
    <m/>
  </r>
  <r>
    <x v="7"/>
    <x v="0"/>
    <d v="2024-10-02T00:00:00"/>
    <d v="2024-10-02T00:00:00"/>
    <s v="Thriving Minds After School"/>
    <x v="0"/>
    <s v="Prestonwood Montessori at E.D. Walker"/>
    <s v="5700 Wozencraft Dr"/>
    <s v=" 75230"/>
    <n v="1"/>
    <n v="0"/>
    <n v="62"/>
    <n v="62"/>
    <m/>
  </r>
  <r>
    <x v="7"/>
    <x v="0"/>
    <d v="2024-10-02T00:00:00"/>
    <d v="2024-10-02T00:00:00"/>
    <s v="Thriving Minds After School"/>
    <x v="0"/>
    <s v="Rosemont Lower School"/>
    <s v="1919 Stevens Forest Dr"/>
    <n v="75208"/>
    <n v="1"/>
    <n v="0"/>
    <n v="85"/>
    <n v="85"/>
    <m/>
  </r>
  <r>
    <x v="7"/>
    <x v="0"/>
    <d v="2024-10-02T00:00:00"/>
    <d v="2024-10-02T00:00:00"/>
    <s v="Thriving Minds After School"/>
    <x v="0"/>
    <s v="Rosemont Upper School"/>
    <s v="719 N Montclair Ave"/>
    <n v="75208"/>
    <n v="1"/>
    <n v="0"/>
    <n v="18"/>
    <n v="18"/>
    <m/>
  </r>
  <r>
    <x v="7"/>
    <x v="0"/>
    <d v="2024-10-02T00:00:00"/>
    <d v="2024-10-02T00:00:00"/>
    <s v="Thriving Minds After School"/>
    <x v="0"/>
    <s v="Harry C. Withers Elementary School"/>
    <s v="3959 Northhaven Rd"/>
    <n v="75229"/>
    <n v="1"/>
    <n v="0"/>
    <n v="67"/>
    <n v="67"/>
    <m/>
  </r>
  <r>
    <x v="7"/>
    <x v="0"/>
    <d v="2024-10-02T00:00:00"/>
    <d v="2024-10-02T00:00:00"/>
    <s v="Launching: SEL- Signature Practices"/>
    <x v="0"/>
    <s v="Big Thought HQ"/>
    <s v="1409 Botham Jean Blvd., Suite 1015"/>
    <n v="75215"/>
    <n v="1"/>
    <n v="0"/>
    <n v="13"/>
    <n v="13"/>
    <m/>
  </r>
  <r>
    <x v="7"/>
    <x v="0"/>
    <d v="2024-10-02T00:00:00"/>
    <d v="2024-10-02T00:00:00"/>
    <s v="6DQ-R - Observation"/>
    <x v="0"/>
    <s v="Lakewood Elementary School"/>
    <s v="3000 Hillbrook St"/>
    <n v="75214"/>
    <n v="1"/>
    <n v="0"/>
    <n v="1"/>
    <n v="1"/>
    <n v="14"/>
  </r>
  <r>
    <x v="9"/>
    <x v="1"/>
    <d v="2024-10-02T00:00:00"/>
    <d v="2024-10-02T00:00:00"/>
    <s v="Latinidades: ASYC TECH"/>
    <x v="0"/>
    <s v="Latino Cultural Center (Multi-Form)"/>
    <s v="2600 Live Oak St. Dallas, TX"/>
    <n v="75204"/>
    <n v="1"/>
    <n v="0"/>
    <n v="8"/>
    <n v="8"/>
    <m/>
  </r>
  <r>
    <x v="9"/>
    <x v="1"/>
    <d v="2024-10-02T00:00:00"/>
    <d v="2024-10-02T00:00:00"/>
    <s v="Latinidades: Teatro Breve Load In"/>
    <x v="0"/>
    <s v="Latino Cultural Center (Auditoium)"/>
    <s v="2600 Live Oak St. Dallas, TX"/>
    <n v="75204"/>
    <n v="1"/>
    <n v="0"/>
    <n v="8"/>
    <n v="8"/>
    <m/>
  </r>
  <r>
    <x v="34"/>
    <x v="5"/>
    <d v="2024-10-02T00:00:00"/>
    <d v="2024-10-02T00:00:00"/>
    <s v="Taking It to the Streets Outreach"/>
    <x v="0"/>
    <s v="Renaissance Tower"/>
    <s v="1201 Elm St"/>
    <n v="75201"/>
    <n v="1"/>
    <n v="0"/>
    <n v="250"/>
    <n v="250"/>
    <m/>
  </r>
  <r>
    <x v="13"/>
    <x v="3"/>
    <d v="2024-10-02T00:00:00"/>
    <d v="2024-10-02T00:00:00"/>
    <s v="Children's Health streaming events- Grace for President-in person "/>
    <x v="0"/>
    <s v="Children's Health Dallas"/>
    <s v="1935 Medical District Dr"/>
    <n v="75235"/>
    <n v="1"/>
    <m/>
    <n v="75"/>
    <n v="75"/>
    <m/>
  </r>
  <r>
    <x v="13"/>
    <x v="3"/>
    <d v="2024-10-02T00:00:00"/>
    <d v="2024-10-30T00:00:00"/>
    <s v="Rental- non-cultural"/>
    <x v="0"/>
    <s v="Rosewood Center for Family Arts"/>
    <s v="5938 Skillman St"/>
    <n v="75231"/>
    <n v="9"/>
    <m/>
    <n v="185"/>
    <n v="185"/>
    <m/>
  </r>
  <r>
    <x v="16"/>
    <x v="0"/>
    <d v="2024-10-02T00:00:00"/>
    <d v="2024-10-02T00:00:00"/>
    <s v="Go van Gogh"/>
    <x v="0"/>
    <s v="James Bowie Elementary"/>
    <s v="330 N Marsalis Ave"/>
    <n v="75203"/>
    <n v="1"/>
    <m/>
    <n v="17"/>
    <n v="17"/>
    <m/>
  </r>
  <r>
    <x v="16"/>
    <x v="0"/>
    <d v="2024-10-02T00:00:00"/>
    <d v="2024-10-02T00:00:00"/>
    <s v="Go van Gogh"/>
    <x v="0"/>
    <s v="James Bowie Elementary"/>
    <s v="330 N Marsalis Ave"/>
    <n v="75203"/>
    <n v="1"/>
    <m/>
    <n v="19"/>
    <n v="19"/>
    <m/>
  </r>
  <r>
    <x v="16"/>
    <x v="7"/>
    <d v="2024-10-02T00:00:00"/>
    <d v="2024-10-31T00:00:00"/>
    <s v="Dallas Museum of Art"/>
    <x v="0"/>
    <s v="Dallas Museum of Art"/>
    <s v="1717 N Harwood"/>
    <n v="75201"/>
    <n v="22"/>
    <m/>
    <n v="29301"/>
    <n v="29301"/>
    <m/>
  </r>
  <r>
    <x v="16"/>
    <x v="6"/>
    <d v="2024-10-02T00:00:00"/>
    <d v="2024-10-31T00:00:00"/>
    <s v="The Impressionist Revolution"/>
    <x v="0"/>
    <s v="Dallas Museum of Art"/>
    <s v="1717 N Harwood"/>
    <n v="75201"/>
    <n v="22"/>
    <n v="6792"/>
    <n v="2055"/>
    <n v="8847"/>
    <m/>
  </r>
  <r>
    <x v="16"/>
    <x v="6"/>
    <d v="2024-10-02T00:00:00"/>
    <d v="2024-10-31T00:00:00"/>
    <s v="Kier Collection of Islamic Art"/>
    <x v="0"/>
    <s v="Dallas Museum of Art"/>
    <s v="1717 N Harwood"/>
    <n v="75201"/>
    <n v="14"/>
    <m/>
    <n v="4573"/>
    <n v="4573"/>
    <m/>
  </r>
  <r>
    <x v="16"/>
    <x v="6"/>
    <d v="2024-10-02T00:00:00"/>
    <d v="2024-10-31T00:00:00"/>
    <s v="Frida"/>
    <x v="0"/>
    <s v="Dallas Museum of Art"/>
    <s v="1717 N Harwood"/>
    <n v="75201"/>
    <n v="22"/>
    <n v="6664"/>
    <n v="2827"/>
    <n v="9491"/>
    <n v="2"/>
  </r>
  <r>
    <x v="16"/>
    <x v="6"/>
    <d v="2024-10-02T00:00:00"/>
    <d v="2024-10-31T00:00:00"/>
    <s v="When You See Me"/>
    <x v="0"/>
    <s v="Dallas Museum of Art"/>
    <s v="1717 N Harwood"/>
    <n v="75201"/>
    <n v="22"/>
    <n v="1694"/>
    <n v="1919"/>
    <n v="3613"/>
    <n v="2"/>
  </r>
  <r>
    <x v="16"/>
    <x v="6"/>
    <d v="2024-10-02T00:00:00"/>
    <d v="2024-10-31T00:00:00"/>
    <s v="Cecily Brown"/>
    <x v="0"/>
    <s v="Dallas Museum of Art"/>
    <s v="1717 N Harwood"/>
    <n v="75201"/>
    <n v="22"/>
    <n v="1564"/>
    <n v="1332"/>
    <n v="2896"/>
    <n v="2"/>
  </r>
  <r>
    <x v="18"/>
    <x v="0"/>
    <d v="2024-10-02T00:00:00"/>
    <d v="2024-10-30T00:00:00"/>
    <s v="Inter. WED Dance w live guitar"/>
    <x v="0"/>
    <s v="North Texas Performing Arts"/>
    <s v="12300 N Inwood Rd "/>
    <n v="75244"/>
    <n v="5"/>
    <n v="0"/>
    <n v="8"/>
    <n v="40"/>
    <n v="13"/>
  </r>
  <r>
    <x v="22"/>
    <x v="0"/>
    <d v="2024-10-02T00:00:00"/>
    <d v="2024-10-02T00:00:00"/>
    <s v="Sculptures with Literary Connections  Billingual Program "/>
    <x v="0"/>
    <s v="North Oak Cliff Library"/>
    <s v="302 W. 10th St. "/>
    <n v="75208"/>
    <n v="1"/>
    <m/>
    <n v="15"/>
    <n v="15"/>
    <m/>
  </r>
  <r>
    <x v="22"/>
    <x v="0"/>
    <d v="2024-10-02T00:00:00"/>
    <d v="2024-10-02T00:00:00"/>
    <s v="Outreach Program: UT Southwestern Pediatric Residence Tour and Educational Program"/>
    <x v="0"/>
    <s v="UT Southwestern Medical Center"/>
    <s v="5323 Harry Hines Blvd"/>
    <n v="75390"/>
    <n v="1"/>
    <m/>
    <n v="4"/>
    <n v="4"/>
    <m/>
  </r>
  <r>
    <x v="24"/>
    <x v="0"/>
    <d v="2024-10-02T00:00:00"/>
    <d v="2024-10-02T00:00:00"/>
    <s v="Onsite Lab: Chemistry Detectives"/>
    <x v="0"/>
    <s v="Perot Museum of Nature and Science"/>
    <s v="2201 N Field Street"/>
    <n v="75201"/>
    <n v="3"/>
    <n v="75"/>
    <n v="11"/>
    <n v="86"/>
    <m/>
  </r>
  <r>
    <x v="24"/>
    <x v="0"/>
    <d v="2024-10-02T00:00:00"/>
    <d v="2024-10-02T00:00:00"/>
    <s v="Tech Truck"/>
    <x v="0"/>
    <s v="Anne Frank Elementary School"/>
    <s v="5201 Celestial Rd"/>
    <n v="75254"/>
    <n v="1"/>
    <m/>
    <n v="13"/>
    <n v="13"/>
    <n v="2"/>
  </r>
  <r>
    <x v="24"/>
    <x v="0"/>
    <d v="2024-10-02T00:00:00"/>
    <d v="2024-10-02T00:00:00"/>
    <s v="Tech Truck"/>
    <x v="0"/>
    <s v="Meadows - National Night Out"/>
    <s v="4722 Meadow St"/>
    <n v="75215"/>
    <n v="1"/>
    <m/>
    <n v="20"/>
    <n v="20"/>
    <m/>
  </r>
  <r>
    <x v="24"/>
    <x v="0"/>
    <d v="2024-10-02T00:00:00"/>
    <d v="2024-10-02T00:00:00"/>
    <s v="National Geographic Live: Lindsay Zanno"/>
    <x v="0"/>
    <s v="Perot Museum of Nature and Science"/>
    <s v="2203 N Field Street"/>
    <n v="75201"/>
    <n v="1"/>
    <n v="165"/>
    <m/>
    <n v="165"/>
    <m/>
  </r>
  <r>
    <x v="24"/>
    <x v="0"/>
    <d v="2024-10-02T00:00:00"/>
    <d v="2024-10-30T00:00:00"/>
    <s v="Onsite Demo: Thermal Reactions"/>
    <x v="0"/>
    <s v="Perot Museum of Nature and Science"/>
    <s v="2201 N Field Street"/>
    <n v="75201"/>
    <n v="8"/>
    <n v="150"/>
    <n v="656"/>
    <n v="806"/>
    <n v="10"/>
  </r>
  <r>
    <x v="35"/>
    <x v="1"/>
    <d v="2024-10-02T00:00:00"/>
    <d v="2024-10-31T00:00:00"/>
    <s v="Exit the King"/>
    <x v="0"/>
    <s v="Undermain Theatre Main Stage"/>
    <s v="3200 Main Street"/>
    <n v="75226"/>
    <n v="20"/>
    <n v="0"/>
    <n v="15"/>
    <n v="15"/>
    <m/>
  </r>
  <r>
    <x v="32"/>
    <x v="8"/>
    <d v="2024-10-02T00:00:00"/>
    <d v="2024-10-02T00:00:00"/>
    <s v="USAFF co-presents Hitchcocktober screening of &quot;North by Northwest&quot; (presented with the Angelika Dallas)"/>
    <x v="0"/>
    <s v="Angelika Film Center Dallas"/>
    <s v="5321 E Mockingbird Ln"/>
    <n v="75206"/>
    <n v="1"/>
    <n v="171"/>
    <n v="0"/>
    <n v="171"/>
    <m/>
  </r>
  <r>
    <x v="7"/>
    <x v="0"/>
    <d v="2024-10-02T00:00:00"/>
    <d v="2024-10-02T00:00:00"/>
    <s v="Client Project Manager Meeting;"/>
    <x v="1"/>
    <s v="Virtual "/>
    <s v="Virtual"/>
    <s v="Virtual"/>
    <n v="1"/>
    <n v="0"/>
    <n v="3"/>
    <n v="3"/>
    <m/>
  </r>
  <r>
    <x v="36"/>
    <x v="1"/>
    <d v="2024-10-02T00:00:00"/>
    <d v="2024-10-02T00:00:00"/>
    <s v="First Production"/>
    <x v="1"/>
    <s v="ZOOM"/>
    <m/>
    <m/>
    <m/>
    <m/>
    <m/>
    <n v="0"/>
    <m/>
  </r>
  <r>
    <x v="13"/>
    <x v="3"/>
    <d v="2024-10-03T00:00:00"/>
    <d v="2024-10-31T00:00:00"/>
    <s v="Children's Health streaming events- virtual"/>
    <x v="1"/>
    <s v="VIRTUAL"/>
    <s v="VIRTUAL"/>
    <s v="VIRTUAL"/>
    <n v="5"/>
    <m/>
    <n v="375"/>
    <n v="375"/>
    <m/>
  </r>
  <r>
    <x v="13"/>
    <x v="3"/>
    <d v="2024-10-03T00:00:00"/>
    <d v="2024-10-31T00:00:00"/>
    <s v="Children's Health streaming events- virtual (simulcast for Outside Dallas attendees)"/>
    <x v="1"/>
    <s v="VIRTUAL"/>
    <s v="VIRTUAL"/>
    <s v="VIRTUAL"/>
    <n v="6"/>
    <m/>
    <m/>
    <n v="0"/>
    <m/>
  </r>
  <r>
    <x v="0"/>
    <x v="1"/>
    <d v="2024-10-03T00:00:00"/>
    <d v="2024-10-03T00:00:00"/>
    <s v="Children's Professional Ballet Folklorico Company"/>
    <x v="0"/>
    <s v="Anita Martinez Recreation Center"/>
    <s v="4422 Live Oak St, Dallas, TX"/>
    <n v="75204"/>
    <n v="1"/>
    <n v="14"/>
    <n v="0"/>
    <n v="14"/>
    <m/>
  </r>
  <r>
    <x v="1"/>
    <x v="2"/>
    <d v="2024-10-03T00:00:00"/>
    <d v="2024-10-17T00:00:00"/>
    <s v="Song Creation"/>
    <x v="0"/>
    <s v="Bayles Elementary (DISD)"/>
    <s v="2444 Telegraph Ave, Dallas, TX "/>
    <n v="75228"/>
    <n v="14"/>
    <m/>
    <n v="133"/>
    <n v="133"/>
    <m/>
  </r>
  <r>
    <x v="7"/>
    <x v="0"/>
    <d v="2024-10-03T00:00:00"/>
    <d v="2024-10-03T00:00:00"/>
    <s v="Learning HUBS"/>
    <x v="0"/>
    <s v="Vickery Meadows"/>
    <s v="7110 Holly Hill Dr"/>
    <n v="75231"/>
    <n v="1"/>
    <n v="0"/>
    <n v="19"/>
    <n v="19"/>
    <m/>
  </r>
  <r>
    <x v="7"/>
    <x v="0"/>
    <d v="2024-10-03T00:00:00"/>
    <d v="2024-10-03T00:00:00"/>
    <s v="Thriving Minds After School "/>
    <x v="0"/>
    <s v="Anne Frank Elementary School"/>
    <s v="5201 Celestial Rd"/>
    <n v="75254"/>
    <n v="1"/>
    <n v="0"/>
    <n v="29"/>
    <n v="29"/>
    <m/>
  </r>
  <r>
    <x v="7"/>
    <x v="0"/>
    <d v="2024-10-03T00:00:00"/>
    <d v="2024-10-03T00:00:00"/>
    <s v="Thriving Minds After School"/>
    <x v="0"/>
    <s v="Lakewood Elementary School"/>
    <s v="3000 Hillbrook St"/>
    <n v="75214"/>
    <n v="1"/>
    <n v="0"/>
    <n v="36"/>
    <n v="36"/>
    <m/>
  </r>
  <r>
    <x v="7"/>
    <x v="0"/>
    <d v="2024-10-03T00:00:00"/>
    <d v="2024-10-03T00:00:00"/>
    <s v="Thriving Minds After School"/>
    <x v="0"/>
    <s v="Nathan Adams Elementary School"/>
    <s v="12600 Welch Rd"/>
    <n v="75244"/>
    <n v="1"/>
    <n v="0"/>
    <n v="28"/>
    <n v="28"/>
    <m/>
  </r>
  <r>
    <x v="7"/>
    <x v="0"/>
    <d v="2024-10-03T00:00:00"/>
    <d v="2024-10-03T00:00:00"/>
    <s v="Thriving Minds After School"/>
    <x v="0"/>
    <s v="Montessori Academy at Onesimo Hernandez"/>
    <s v="5555 Maple Ave"/>
    <n v="75235"/>
    <n v="1"/>
    <n v="0"/>
    <n v="39"/>
    <n v="39"/>
    <m/>
  </r>
  <r>
    <x v="7"/>
    <x v="0"/>
    <d v="2024-10-03T00:00:00"/>
    <d v="2024-10-03T00:00:00"/>
    <s v="Thriving Minds After School"/>
    <x v="0"/>
    <s v="Prestonwood Montessori at E.D. Walker"/>
    <s v="5700 Wozencraft Dr"/>
    <s v=" 75230"/>
    <n v="1"/>
    <n v="0"/>
    <n v="66"/>
    <n v="66"/>
    <m/>
  </r>
  <r>
    <x v="7"/>
    <x v="0"/>
    <d v="2024-10-03T00:00:00"/>
    <d v="2024-10-03T00:00:00"/>
    <s v="Thriving Minds After School"/>
    <x v="0"/>
    <s v="Rosemont Lower School"/>
    <s v="1919 Stevens Forest Dr"/>
    <n v="75208"/>
    <n v="1"/>
    <n v="0"/>
    <n v="93"/>
    <n v="93"/>
    <n v="2"/>
  </r>
  <r>
    <x v="7"/>
    <x v="0"/>
    <d v="2024-10-03T00:00:00"/>
    <d v="2024-10-03T00:00:00"/>
    <s v="Thriving Minds After School"/>
    <x v="0"/>
    <s v="Rosemont Upper School"/>
    <s v="719 N Montclair Ave"/>
    <n v="75208"/>
    <n v="1"/>
    <n v="0"/>
    <n v="19"/>
    <n v="19"/>
    <m/>
  </r>
  <r>
    <x v="7"/>
    <x v="0"/>
    <d v="2024-10-03T00:00:00"/>
    <d v="2024-10-03T00:00:00"/>
    <s v="Thriving Minds After School"/>
    <x v="0"/>
    <s v="Harry C. Withers Elementary School"/>
    <s v="3959 Northhaven Rd"/>
    <n v="75229"/>
    <n v="1"/>
    <n v="0"/>
    <n v="75"/>
    <n v="75"/>
    <m/>
  </r>
  <r>
    <x v="9"/>
    <x v="1"/>
    <d v="2024-10-03T00:00:00"/>
    <d v="2024-10-03T00:00:00"/>
    <s v="Latinidades: Teatro Breve Load In"/>
    <x v="0"/>
    <s v="Latino Cultural Center (Auditoium)"/>
    <s v="2600 Live Oak St. Dallas, TX"/>
    <n v="75204"/>
    <n v="1"/>
    <n v="0"/>
    <n v="8"/>
    <n v="8"/>
    <m/>
  </r>
  <r>
    <x v="9"/>
    <x v="5"/>
    <d v="2024-10-03T00:00:00"/>
    <d v="2024-10-03T00:00:00"/>
    <s v="Latinidades: Fredrick Sanders Orchestra"/>
    <x v="0"/>
    <s v="Latino Cultural Center (Lobby)"/>
    <s v="2600 Live Oak St. Dallas, TX"/>
    <n v="75204"/>
    <n v="1"/>
    <n v="70"/>
    <n v="12"/>
    <n v="82"/>
    <m/>
  </r>
  <r>
    <x v="9"/>
    <x v="5"/>
    <d v="2024-10-03T00:00:00"/>
    <d v="2024-10-03T00:00:00"/>
    <s v="Latinidades: ASYC Primer Abrazo Performance 1"/>
    <x v="0"/>
    <s v="Latino Cultural Center (Lobby)"/>
    <s v="2600 Live Oak St. Dallas, TX"/>
    <n v="75204"/>
    <n v="1"/>
    <n v="70"/>
    <n v="12"/>
    <n v="82"/>
    <m/>
  </r>
  <r>
    <x v="9"/>
    <x v="5"/>
    <d v="2024-10-03T00:00:00"/>
    <d v="2024-10-03T00:00:00"/>
    <s v="Symposium Day 1"/>
    <x v="0"/>
    <s v="Latino Cultural Center (Auditoium)"/>
    <s v="2600 Live Oak St. Dallas, TX"/>
    <n v="75204"/>
    <n v="1"/>
    <n v="72"/>
    <n v="7"/>
    <n v="79"/>
    <m/>
  </r>
  <r>
    <x v="9"/>
    <x v="5"/>
    <d v="2024-10-03T00:00:00"/>
    <d v="2024-10-03T00:00:00"/>
    <s v="Latinidades: ASYC Resonancias Performance 1"/>
    <x v="0"/>
    <s v="Latino Cultural Center (Multi-Form)"/>
    <s v="2600 Live Oak St. Dallas, TX"/>
    <n v="75204"/>
    <n v="1"/>
    <n v="75"/>
    <n v="12"/>
    <n v="87"/>
    <m/>
  </r>
  <r>
    <x v="9"/>
    <x v="5"/>
    <d v="2024-10-03T00:00:00"/>
    <d v="2024-10-03T00:00:00"/>
    <s v="Rafael and DJ Event"/>
    <x v="0"/>
    <s v="Latino Cultural Center (Multi-Form)"/>
    <s v="2600 Live Oak St. Dallas, TX"/>
    <n v="75204"/>
    <n v="1"/>
    <n v="40"/>
    <n v="14"/>
    <n v="54"/>
    <n v="13"/>
  </r>
  <r>
    <x v="14"/>
    <x v="9"/>
    <d v="2024-10-03T00:00:00"/>
    <d v="2024-10-03T00:00:00"/>
    <s v="Era High School"/>
    <x v="0"/>
    <s v="The Sixth Floor Museum at Dealey Plaza"/>
    <s v="411 Elm Street"/>
    <n v="75202"/>
    <n v="1"/>
    <n v="0"/>
    <n v="25"/>
    <n v="25"/>
    <m/>
  </r>
  <r>
    <x v="15"/>
    <x v="3"/>
    <d v="2024-10-03T00:00:00"/>
    <d v="2024-10-03T00:00:00"/>
    <s v="DPD"/>
    <x v="0"/>
    <s v="Hall of State"/>
    <s v="3939 Grand Avenue"/>
    <n v="75210"/>
    <n v="1"/>
    <s v="X"/>
    <n v="27"/>
    <n v="27"/>
    <m/>
  </r>
  <r>
    <x v="15"/>
    <x v="3"/>
    <d v="2024-10-03T00:00:00"/>
    <d v="2024-10-03T00:00:00"/>
    <s v="DIC Author's Table"/>
    <x v="0"/>
    <s v="Home of Karl Chiao"/>
    <s v="8320 San Leandro Dr"/>
    <n v="75218"/>
    <n v="1"/>
    <s v="X"/>
    <n v="22"/>
    <n v="22"/>
    <m/>
  </r>
  <r>
    <x v="16"/>
    <x v="5"/>
    <d v="2024-10-03T00:00:00"/>
    <d v="2024-10-03T00:00:00"/>
    <s v="Arts &amp; Letters Live"/>
    <x v="0"/>
    <s v="Dallas Museum of Art"/>
    <s v="1717 N Harwood"/>
    <n v="75201"/>
    <n v="1"/>
    <n v="362"/>
    <m/>
    <n v="362"/>
    <m/>
  </r>
  <r>
    <x v="16"/>
    <x v="0"/>
    <d v="2024-10-03T00:00:00"/>
    <d v="2024-10-03T00:00:00"/>
    <s v="Artful Care"/>
    <x v="0"/>
    <s v="Westminster Church"/>
    <s v="8200 Devonshire Dr"/>
    <n v="75209"/>
    <n v="1"/>
    <m/>
    <n v="15"/>
    <n v="15"/>
    <m/>
  </r>
  <r>
    <x v="18"/>
    <x v="5"/>
    <d v="2024-10-03T00:00:00"/>
    <d v="2024-10-28T00:00:00"/>
    <s v="Ellie Downtown HH"/>
    <x v="0"/>
    <s v="Hall Arts Hotel"/>
    <s v="1717 Leonard St "/>
    <n v="75201"/>
    <n v="1"/>
    <n v="0"/>
    <n v="24"/>
    <n v="24"/>
    <m/>
  </r>
  <r>
    <x v="22"/>
    <x v="0"/>
    <d v="2024-10-03T00:00:00"/>
    <d v="2024-10-03T00:00:00"/>
    <s v="Guided Tour: First Baptist Academy"/>
    <x v="0"/>
    <s v="Nasher Sculpture Center"/>
    <s v="2001 Flora St. "/>
    <n v="75201"/>
    <n v="1"/>
    <m/>
    <n v="12"/>
    <n v="12"/>
    <m/>
  </r>
  <r>
    <x v="24"/>
    <x v="0"/>
    <d v="2024-10-03T00:00:00"/>
    <d v="2024-10-03T00:00:00"/>
    <s v="Tech Truck"/>
    <x v="0"/>
    <s v="Dallas Youth Sports"/>
    <s v="2524 W Ledbetter Dr"/>
    <n v="75233"/>
    <n v="1"/>
    <m/>
    <n v="60"/>
    <n v="60"/>
    <m/>
  </r>
  <r>
    <x v="24"/>
    <x v="3"/>
    <d v="2024-10-03T00:00:00"/>
    <d v="2024-10-24T00:00:00"/>
    <s v="Thursdays on Tap"/>
    <x v="0"/>
    <s v="Perot Museum of Nature and Science"/>
    <s v="2201 N Field Street"/>
    <n v="75201"/>
    <n v="4"/>
    <n v="3478"/>
    <n v="422"/>
    <n v="3900"/>
    <m/>
  </r>
  <r>
    <x v="26"/>
    <x v="1"/>
    <d v="2024-10-03T00:00:00"/>
    <d v="2024-10-03T00:00:00"/>
    <s v="Kindred Jazz Group Reh"/>
    <x v="0"/>
    <s v="TBAAL "/>
    <s v="1309 Canton Street"/>
    <n v="75201"/>
    <n v="1"/>
    <n v="0"/>
    <n v="6"/>
    <n v="6"/>
    <m/>
  </r>
  <r>
    <x v="26"/>
    <x v="1"/>
    <d v="2024-10-03T00:00:00"/>
    <d v="2024-10-03T00:00:00"/>
    <s v="Bitches Production Reh"/>
    <x v="0"/>
    <s v="TBAAL "/>
    <s v="1309 Canton Street"/>
    <n v="75201"/>
    <n v="1"/>
    <n v="0"/>
    <n v="10"/>
    <n v="10"/>
    <m/>
  </r>
  <r>
    <x v="37"/>
    <x v="0"/>
    <d v="2024-10-03T00:00:00"/>
    <d v="2024-10-31T00:00:00"/>
    <s v="2324-W The Me Nobody Sees Teen Writing Workshop"/>
    <x v="0"/>
    <s v="Wesley Rankin Community Center"/>
    <s v="3100 Crossman Ave"/>
    <n v="75212"/>
    <n v="4"/>
    <n v="0"/>
    <n v="13"/>
    <n v="13"/>
    <m/>
  </r>
  <r>
    <x v="30"/>
    <x v="5"/>
    <d v="2024-10-03T00:00:00"/>
    <d v="2024-10-20T00:00:00"/>
    <s v="Venus in Fur"/>
    <x v="0"/>
    <s v="Theatre Too"/>
    <s v="2688 Laclede St., #120"/>
    <n v="75201"/>
    <n v="8"/>
    <n v="177"/>
    <n v="197"/>
    <n v="374"/>
    <m/>
  </r>
  <r>
    <x v="30"/>
    <x v="5"/>
    <d v="2024-10-03T00:00:00"/>
    <d v="2024-10-31T00:00:00"/>
    <s v="CARRIE The Musical"/>
    <x v="0"/>
    <s v="Norma Young Arena Stage"/>
    <s v="2688 Laclede St., #120"/>
    <n v="75201"/>
    <n v="19"/>
    <n v="459"/>
    <n v="756"/>
    <n v="1215"/>
    <m/>
  </r>
  <r>
    <x v="32"/>
    <x v="8"/>
    <d v="2024-10-03T00:00:00"/>
    <d v="2024-10-03T00:00:00"/>
    <s v="USAFF preview member screening of &quot;Piece by Piece&quot;"/>
    <x v="0"/>
    <s v="Angelika Film Center Dallas"/>
    <s v="5321 E Mockingbird Ln"/>
    <n v="75206"/>
    <n v="1"/>
    <n v="0"/>
    <n v="200"/>
    <n v="200"/>
    <m/>
  </r>
  <r>
    <x v="16"/>
    <x v="5"/>
    <d v="2024-10-03T00:00:00"/>
    <d v="2024-10-03T00:00:00"/>
    <s v="Arts &amp; Letters Live"/>
    <x v="1"/>
    <s v="YouTube"/>
    <s v="Virtual"/>
    <s v="Virtual"/>
    <n v="1"/>
    <n v="45"/>
    <m/>
    <n v="45"/>
    <m/>
  </r>
  <r>
    <x v="7"/>
    <x v="6"/>
    <d v="2024-10-03T00:00:00"/>
    <d v="2024-10-03T00:00:00"/>
    <s v="DISD family engagement "/>
    <x v="1"/>
    <s v="Virtual "/>
    <s v="Virtual"/>
    <s v="Virtual"/>
    <n v="1"/>
    <n v="14"/>
    <n v="0"/>
    <n v="14"/>
    <n v="13"/>
  </r>
  <r>
    <x v="0"/>
    <x v="0"/>
    <d v="2024-10-03T00:00:00"/>
    <d v="2024-10-03T00:00:00"/>
    <s v="Crafty Thursday: Hispanic Heritage Month"/>
    <x v="1"/>
    <s v="Zoom"/>
    <m/>
    <m/>
    <n v="1"/>
    <n v="0"/>
    <n v="25"/>
    <n v="25"/>
    <m/>
  </r>
  <r>
    <x v="0"/>
    <x v="5"/>
    <d v="2024-10-04T00:00:00"/>
    <d v="2024-10-04T00:00:00"/>
    <s v="Wonders of Mexico"/>
    <x v="0"/>
    <s v="Head Start of Dallas"/>
    <s v="1000 S Carroll Ave, Dallas, TX"/>
    <n v="75223"/>
    <n v="1"/>
    <n v="0"/>
    <n v="130"/>
    <n v="130"/>
    <m/>
  </r>
  <r>
    <x v="1"/>
    <x v="2"/>
    <d v="2024-10-04T00:00:00"/>
    <d v="2024-10-11T00:00:00"/>
    <s v="Identity of Music"/>
    <x v="0"/>
    <s v="Our Lady of Perpetual Help (M/F)"/>
    <s v="7625 Cortland Avenue Dallas, TX "/>
    <n v="75235"/>
    <n v="16"/>
    <n v="108"/>
    <m/>
    <n v="108"/>
    <m/>
  </r>
  <r>
    <x v="3"/>
    <x v="5"/>
    <d v="2024-10-04T00:00:00"/>
    <d v="2024-10-20T00:00:00"/>
    <s v="Artstillery Presents: The Life of AFJ"/>
    <x v="0"/>
    <s v="Artstillery"/>
    <s v="723 Fort Worth Avenue"/>
    <n v="75208"/>
    <n v="8"/>
    <n v="200"/>
    <n v="80"/>
    <n v="280"/>
    <m/>
  </r>
  <r>
    <x v="7"/>
    <x v="0"/>
    <d v="2024-10-04T00:00:00"/>
    <d v="2024-10-04T00:00:00"/>
    <s v="Thriving Minds After School "/>
    <x v="0"/>
    <s v="Anne Frank Elementary School"/>
    <s v="5201 Celestial Rd"/>
    <n v="75254"/>
    <n v="1"/>
    <n v="0"/>
    <n v="27"/>
    <n v="27"/>
    <m/>
  </r>
  <r>
    <x v="7"/>
    <x v="0"/>
    <d v="2024-10-04T00:00:00"/>
    <d v="2024-10-04T00:00:00"/>
    <s v="Thriving Minds After School"/>
    <x v="0"/>
    <s v="Lakewood Elementary School"/>
    <s v="3000 Hillbrook St"/>
    <n v="75214"/>
    <n v="1"/>
    <n v="0"/>
    <n v="39"/>
    <n v="39"/>
    <m/>
  </r>
  <r>
    <x v="7"/>
    <x v="0"/>
    <d v="2024-10-04T00:00:00"/>
    <d v="2024-10-04T00:00:00"/>
    <s v="Thriving Minds After School"/>
    <x v="0"/>
    <s v="Nathan Adams Elementary School"/>
    <s v="12600 Welch Rd"/>
    <n v="75244"/>
    <n v="1"/>
    <n v="0"/>
    <n v="31"/>
    <n v="31"/>
    <m/>
  </r>
  <r>
    <x v="7"/>
    <x v="0"/>
    <d v="2024-10-04T00:00:00"/>
    <d v="2024-10-04T00:00:00"/>
    <s v="Thriving Minds After School"/>
    <x v="0"/>
    <s v="Montessori Academy at Onesimo Hernandez"/>
    <s v="5555 Maple Ave"/>
    <n v="75235"/>
    <n v="1"/>
    <n v="0"/>
    <n v="9"/>
    <n v="9"/>
    <m/>
  </r>
  <r>
    <x v="7"/>
    <x v="0"/>
    <d v="2024-10-04T00:00:00"/>
    <d v="2024-10-04T00:00:00"/>
    <s v="Thriving Minds After School"/>
    <x v="0"/>
    <s v="Prestonwood Montessori at E.D. Walker"/>
    <s v="5700 Wozencraft Dr"/>
    <s v=" 75230"/>
    <n v="1"/>
    <n v="0"/>
    <n v="60"/>
    <n v="60"/>
    <m/>
  </r>
  <r>
    <x v="7"/>
    <x v="0"/>
    <d v="2024-10-04T00:00:00"/>
    <d v="2024-10-04T00:00:00"/>
    <s v="Thriving Minds After School"/>
    <x v="0"/>
    <s v="Rosemont Lower School"/>
    <s v="1919 Stevens Forest Dr"/>
    <n v="75208"/>
    <n v="1"/>
    <n v="0"/>
    <n v="63"/>
    <n v="63"/>
    <n v="2"/>
  </r>
  <r>
    <x v="7"/>
    <x v="0"/>
    <d v="2024-10-04T00:00:00"/>
    <d v="2024-10-04T00:00:00"/>
    <s v="Thriving Minds After School"/>
    <x v="0"/>
    <s v="Rosemont Upper School"/>
    <s v="719 N Montclair Ave"/>
    <n v="75208"/>
    <n v="1"/>
    <n v="0"/>
    <n v="19"/>
    <n v="19"/>
    <m/>
  </r>
  <r>
    <x v="7"/>
    <x v="0"/>
    <d v="2024-10-04T00:00:00"/>
    <d v="2024-10-04T00:00:00"/>
    <s v="Thriving Minds After School"/>
    <x v="0"/>
    <s v="Sudie L. Williams TAG Academy"/>
    <s v="12600 Welch Rd"/>
    <n v="75244"/>
    <n v="1"/>
    <n v="0"/>
    <n v="8"/>
    <n v="8"/>
    <m/>
  </r>
  <r>
    <x v="7"/>
    <x v="0"/>
    <d v="2024-10-04T00:00:00"/>
    <d v="2024-10-04T00:00:00"/>
    <s v="Thriving Minds After School"/>
    <x v="0"/>
    <s v="Harry C. Withers Elementary School"/>
    <s v="3959 Northhaven Rd"/>
    <n v="75229"/>
    <n v="1"/>
    <n v="0"/>
    <n v="59"/>
    <n v="59"/>
    <m/>
  </r>
  <r>
    <x v="9"/>
    <x v="1"/>
    <d v="2024-10-04T00:00:00"/>
    <d v="2024-10-04T00:00:00"/>
    <s v="Latinidades: Teatro Breve TECH"/>
    <x v="0"/>
    <s v="Latino Cultural Center (Auditoium)"/>
    <s v="2600 Live Oak St. Dallas, TX"/>
    <n v="75204"/>
    <n v="1"/>
    <n v="0"/>
    <n v="8"/>
    <n v="8"/>
    <m/>
  </r>
  <r>
    <x v="9"/>
    <x v="5"/>
    <d v="2024-10-04T00:00:00"/>
    <d v="2024-10-04T00:00:00"/>
    <s v="Symposium Day 2"/>
    <x v="0"/>
    <s v="Dallas Morning News Building"/>
    <s v="1954 Commerce St. Dallas, TX"/>
    <n v="75201"/>
    <n v="1"/>
    <n v="85"/>
    <n v="7"/>
    <n v="92"/>
    <m/>
  </r>
  <r>
    <x v="9"/>
    <x v="5"/>
    <d v="2024-10-04T00:00:00"/>
    <d v="2024-10-04T00:00:00"/>
    <s v="Havana NRG"/>
    <x v="0"/>
    <s v="Latino Cultural Center (PLAZA)"/>
    <s v="2600 Live Oak St. Dallas, TX"/>
    <n v="75204"/>
    <n v="1"/>
    <n v="0"/>
    <n v="175"/>
    <n v="175"/>
    <m/>
  </r>
  <r>
    <x v="9"/>
    <x v="5"/>
    <d v="2024-10-04T00:00:00"/>
    <d v="2024-10-04T00:00:00"/>
    <s v="Latinidades: Teatro Breve Performance 1"/>
    <x v="0"/>
    <s v="Latino Cultural Center (Auditoium)"/>
    <s v="2600 Live Oak St. Dallas, TX"/>
    <n v="75204"/>
    <n v="1"/>
    <n v="250"/>
    <n v="14"/>
    <n v="264"/>
    <n v="2"/>
  </r>
  <r>
    <x v="14"/>
    <x v="9"/>
    <d v="2024-10-04T00:00:00"/>
    <d v="2024-10-04T00:00:00"/>
    <s v="World and Wonder Homeschool Co-op"/>
    <x v="0"/>
    <s v="The Sixth Floor Museum at Dealey Plaza"/>
    <s v="411 Elm Street"/>
    <n v="75202"/>
    <n v="1"/>
    <n v="26"/>
    <n v="3"/>
    <n v="29"/>
    <n v="1"/>
  </r>
  <r>
    <x v="16"/>
    <x v="9"/>
    <d v="2024-10-04T00:00:00"/>
    <d v="2024-10-04T00:00:00"/>
    <s v="Art in Thirty: Gallery Talks"/>
    <x v="0"/>
    <s v="Dallas Museum of Art"/>
    <s v="1717 N Harwood"/>
    <n v="75201"/>
    <n v="1"/>
    <m/>
    <n v="10"/>
    <n v="10"/>
    <m/>
  </r>
  <r>
    <x v="16"/>
    <x v="9"/>
    <d v="2024-10-04T00:00:00"/>
    <d v="2024-10-04T00:00:00"/>
    <s v="Rangel Partnership"/>
    <x v="0"/>
    <s v="Dallas Museum of Art"/>
    <s v="1717 N Harwood"/>
    <n v="75201"/>
    <n v="1"/>
    <m/>
    <n v="17"/>
    <n v="17"/>
    <m/>
  </r>
  <r>
    <x v="16"/>
    <x v="0"/>
    <d v="2024-10-04T00:00:00"/>
    <d v="2024-10-11T00:00:00"/>
    <s v="Toddler Art"/>
    <x v="0"/>
    <s v="Dallas Museum of Art"/>
    <s v="1717 N Harwood"/>
    <n v="75201"/>
    <n v="3"/>
    <n v="60"/>
    <m/>
    <n v="60"/>
    <m/>
  </r>
  <r>
    <x v="38"/>
    <x v="5"/>
    <d v="2024-10-04T00:00:00"/>
    <d v="2024-10-04T00:00:00"/>
    <s v="Ed Burns at Dallas Contemporary"/>
    <x v="0"/>
    <s v="Dallas Contemporary"/>
    <s v="161 Glass St."/>
    <n v="75207"/>
    <n v="1"/>
    <n v="0"/>
    <n v="175"/>
    <n v="175"/>
    <m/>
  </r>
  <r>
    <x v="38"/>
    <x v="5"/>
    <d v="2024-10-04T00:00:00"/>
    <d v="2024-10-04T00:00:00"/>
    <s v="Dallas: La Réunion Symposium"/>
    <x v="0"/>
    <s v="Oak Cliff Society of Fine Arts"/>
    <s v="401 North Rosemont Avenue"/>
    <n v="75208"/>
    <n v="1"/>
    <n v="0"/>
    <n v="100"/>
    <n v="100"/>
    <m/>
  </r>
  <r>
    <x v="18"/>
    <x v="1"/>
    <d v="2024-10-04T00:00:00"/>
    <d v="2024-10-25T00:00:00"/>
    <s v="Rehearsal "/>
    <x v="0"/>
    <s v="Casa Flamenca OC"/>
    <s v="507 S Willomet"/>
    <n v="75208"/>
    <n v="4"/>
    <n v="0"/>
    <n v="5"/>
    <n v="20"/>
    <m/>
  </r>
  <r>
    <x v="18"/>
    <x v="1"/>
    <d v="2024-10-04T00:00:00"/>
    <d v="2024-10-25T00:00:00"/>
    <s v="Hispanic Heritage show"/>
    <x v="0"/>
    <s v="Alberstons "/>
    <s v="1152 N Buckner Blvd"/>
    <n v="75218"/>
    <n v="1"/>
    <n v="0"/>
    <n v="300"/>
    <n v="300"/>
    <m/>
  </r>
  <r>
    <x v="39"/>
    <x v="0"/>
    <d v="2024-10-04T00:00:00"/>
    <d v="2024-10-04T00:00:00"/>
    <s v="Mentoring/Clinic"/>
    <x v="0"/>
    <s v="Irma Lerma Rangel YMLS"/>
    <s v="1718 Robert B Cullum Blvd"/>
    <n v="75210"/>
    <n v="1"/>
    <m/>
    <n v="25"/>
    <n v="25"/>
    <m/>
  </r>
  <r>
    <x v="40"/>
    <x v="2"/>
    <d v="2024-10-04T00:00:00"/>
    <d v="2024-10-04T00:00:00"/>
    <s v="Educational outreach"/>
    <x v="0"/>
    <s v="Carter High School"/>
    <s v="1819 W. Wheatland Rd."/>
    <n v="75232"/>
    <n v="1"/>
    <m/>
    <n v="20"/>
    <n v="20"/>
    <n v="2"/>
  </r>
  <r>
    <x v="24"/>
    <x v="3"/>
    <d v="2024-10-04T00:00:00"/>
    <d v="2024-10-04T00:00:00"/>
    <s v="After Hours at the Perot"/>
    <x v="0"/>
    <s v="Perot Museum of Nature and Science"/>
    <s v="2202 N Field Street"/>
    <n v="75201"/>
    <n v="1"/>
    <n v="3041"/>
    <m/>
    <n v="3041"/>
    <m/>
  </r>
  <r>
    <x v="24"/>
    <x v="0"/>
    <d v="2024-10-04T00:00:00"/>
    <d v="2024-10-25T00:00:00"/>
    <s v="Onsite Demo: Suiting Up for Space"/>
    <x v="0"/>
    <s v="Perot Museum of Nature and Science"/>
    <s v="2201 N Field Street"/>
    <n v="75201"/>
    <n v="10"/>
    <n v="125"/>
    <n v="825"/>
    <n v="950"/>
    <m/>
  </r>
  <r>
    <x v="41"/>
    <x v="0"/>
    <d v="2024-10-04T00:00:00"/>
    <d v="2024-10-04T00:00:00"/>
    <s v="PatioLive!"/>
    <x v="0"/>
    <s v="The Bridge @ Fair Park"/>
    <s v="2535 M L King Jr. Blvd"/>
    <n v="75215"/>
    <n v="1"/>
    <m/>
    <n v="22"/>
    <n v="22"/>
    <m/>
  </r>
  <r>
    <x v="42"/>
    <x v="5"/>
    <d v="2024-10-04T00:00:00"/>
    <d v="2024-10-04T00:00:00"/>
    <s v="Noche Flamenca &quot;Searching for Goya&quot; Performance"/>
    <x v="0"/>
    <s v="Moody Performance Hall"/>
    <s v="2520 Flora St."/>
    <n v="75201"/>
    <n v="1"/>
    <n v="439"/>
    <n v="115"/>
    <n v="554"/>
    <m/>
  </r>
  <r>
    <x v="42"/>
    <x v="5"/>
    <d v="2024-10-04T00:00:00"/>
    <d v="2024-10-04T00:00:00"/>
    <s v="Santos Salon with Noche Flamenca's Martín Santangelo"/>
    <x v="0"/>
    <s v="Moody Performance Hall"/>
    <s v="2520 Flora St."/>
    <n v="75201"/>
    <n v="1"/>
    <n v="0"/>
    <n v="75"/>
    <n v="75"/>
    <m/>
  </r>
  <r>
    <x v="42"/>
    <x v="1"/>
    <d v="2024-10-04T00:00:00"/>
    <d v="2024-10-05T00:00:00"/>
    <s v="Noche Flamenca Rehearsals"/>
    <x v="0"/>
    <s v="Moody Performance Hall"/>
    <s v="2520 Flora St."/>
    <n v="75201"/>
    <n v="2"/>
    <n v="0"/>
    <n v="24"/>
    <n v="24"/>
    <m/>
  </r>
  <r>
    <x v="42"/>
    <x v="3"/>
    <d v="2024-10-04T00:00:00"/>
    <d v="2024-10-05T00:00:00"/>
    <s v="Noche Flamenca Post-Performance Artist Talkbacks"/>
    <x v="0"/>
    <s v="Moody Performance Hall"/>
    <s v="2520 Flora St."/>
    <n v="75201"/>
    <n v="2"/>
    <n v="0"/>
    <n v="180"/>
    <n v="180"/>
    <m/>
  </r>
  <r>
    <x v="43"/>
    <x v="5"/>
    <d v="2024-10-04T00:00:00"/>
    <d v="2024-10-21T00:00:00"/>
    <s v="Dallas Area Senior Concerts"/>
    <x v="0"/>
    <s v="Lennwood Nursing Home"/>
    <s v="8017 W. Virginia"/>
    <n v="75237"/>
    <n v="1"/>
    <n v="0"/>
    <n v="30"/>
    <n v="30"/>
    <m/>
  </r>
  <r>
    <x v="26"/>
    <x v="5"/>
    <d v="2024-10-04T00:00:00"/>
    <d v="2024-10-04T00:00:00"/>
    <s v="Kindred Jazz Group"/>
    <x v="0"/>
    <s v="TBAAL "/>
    <s v="1309 Canton Street"/>
    <n v="75201"/>
    <n v="1"/>
    <n v="215"/>
    <n v="6"/>
    <n v="215"/>
    <m/>
  </r>
  <r>
    <x v="42"/>
    <x v="5"/>
    <d v="2024-10-04T00:00:00"/>
    <d v="2024-10-04T00:00:00"/>
    <s v="Santos Salon with Noche Flamenca's Martín Santangelo (Live Stream)"/>
    <x v="1"/>
    <s v="Virtual"/>
    <s v="Virtual"/>
    <s v="Virtual"/>
    <n v="1"/>
    <n v="0"/>
    <m/>
    <n v="0"/>
    <m/>
  </r>
  <r>
    <x v="42"/>
    <x v="5"/>
    <d v="2024-10-04T00:00:00"/>
    <d v="2024-10-04T00:00:00"/>
    <s v="Santos Salon with Noche Flamenca's Martín Santangelo (Live Stream) CORRECTED"/>
    <x v="1"/>
    <s v="Virtual"/>
    <s v="Virtual"/>
    <s v="Virtual"/>
    <n v="1"/>
    <n v="0"/>
    <n v="106"/>
    <n v="106"/>
    <m/>
  </r>
  <r>
    <x v="0"/>
    <x v="0"/>
    <d v="2024-10-05T00:00:00"/>
    <d v="2024-10-05T00:00:00"/>
    <s v="ANMBF Dance Academy Ballet Folklorico Toddlers 9:30 AM"/>
    <x v="0"/>
    <s v="Anita Martinez Recreation Center"/>
    <s v="3212 N Winnetka Ave, Dallas, TX 75212"/>
    <n v="75212"/>
    <n v="1"/>
    <n v="20"/>
    <n v="0"/>
    <n v="20"/>
    <n v="2"/>
  </r>
  <r>
    <x v="0"/>
    <x v="1"/>
    <d v="2024-10-05T00:00:00"/>
    <d v="2024-10-05T00:00:00"/>
    <s v="Mini Professional Ballet Folklorico Company"/>
    <x v="0"/>
    <s v="Anita Martinez Recreation Center"/>
    <s v="3212 N Winnetka Ave, Dallas, TX 75212"/>
    <n v="75212"/>
    <n v="1"/>
    <n v="9"/>
    <n v="0"/>
    <n v="9"/>
    <m/>
  </r>
  <r>
    <x v="0"/>
    <x v="0"/>
    <d v="2024-10-05T00:00:00"/>
    <d v="2024-10-05T00:00:00"/>
    <s v="ANMBF Dance Academy Classical Ballet Kids 9:30 AM"/>
    <x v="0"/>
    <s v="Anita Martinez Recreation Center"/>
    <s v="3212 N Winnetka Ave, Dallas, TX 75212"/>
    <n v="75212"/>
    <n v="1"/>
    <n v="7"/>
    <n v="0"/>
    <n v="7"/>
    <m/>
  </r>
  <r>
    <x v="0"/>
    <x v="0"/>
    <d v="2024-10-05T00:00:00"/>
    <d v="2024-10-05T00:00:00"/>
    <s v="ANMBF Dance Academy Ballet Folklorico Kids 10:30 AM"/>
    <x v="0"/>
    <s v="Anita Martinez Recreation Center"/>
    <s v="3212 N Winnetka Ave, Dallas, TX 75212"/>
    <n v="75212"/>
    <n v="1"/>
    <n v="21"/>
    <n v="0"/>
    <n v="21"/>
    <n v="1"/>
  </r>
  <r>
    <x v="0"/>
    <x v="0"/>
    <d v="2024-10-05T00:00:00"/>
    <d v="2024-10-05T00:00:00"/>
    <s v="ANMBF Dance Academy Classical Ballet Toddlers 10:30 AM"/>
    <x v="0"/>
    <s v="Anita Martinez Recreation Center"/>
    <s v="3212 N Winnetka Ave, Dallas, TX 75212"/>
    <n v="75212"/>
    <n v="1"/>
    <n v="9"/>
    <n v="0"/>
    <n v="9"/>
    <n v="1"/>
  </r>
  <r>
    <x v="0"/>
    <x v="0"/>
    <d v="2024-10-05T00:00:00"/>
    <d v="2024-10-05T00:00:00"/>
    <s v="ANMBF Dance Academy Ballet Folklorico Kids 1 1:30 AM"/>
    <x v="0"/>
    <s v="Anita Martinez Recreation Center"/>
    <s v="3212 N Winnetka Ave, Dallas, TX 75212"/>
    <n v="75212"/>
    <n v="1"/>
    <n v="10"/>
    <n v="0"/>
    <n v="10"/>
    <n v="1"/>
  </r>
  <r>
    <x v="0"/>
    <x v="0"/>
    <d v="2024-10-05T00:00:00"/>
    <d v="2024-10-05T00:00:00"/>
    <s v="ANMBF Dance Academy Ballet Folklorico Teen and Adult Beginner 11:30 AM"/>
    <x v="0"/>
    <s v="Anita Martinez Recreation Center"/>
    <s v="3212 N Winnetka Ave, Dallas, TX 75212"/>
    <n v="75212"/>
    <n v="1"/>
    <n v="19"/>
    <n v="0"/>
    <n v="19"/>
    <n v="1"/>
  </r>
  <r>
    <x v="0"/>
    <x v="0"/>
    <d v="2024-10-05T00:00:00"/>
    <d v="2024-10-05T00:00:00"/>
    <s v="ANMBF Dance Academy Ballet Folklorico Teen and Adult Intermediate 12:30 PM"/>
    <x v="0"/>
    <s v="Anita Martinez Recreation Center"/>
    <s v="3212 N Winnetka Ave, Dallas, TX 75212"/>
    <n v="75212"/>
    <n v="1"/>
    <n v="5"/>
    <n v="0"/>
    <n v="5"/>
    <m/>
  </r>
  <r>
    <x v="2"/>
    <x v="0"/>
    <d v="2024-10-05T00:00:00"/>
    <d v="2024-10-26T00:00:00"/>
    <s v="Full Circle: Yoga"/>
    <x v="0"/>
    <s v="Arts Mission Oak Cliff"/>
    <s v="410 S Windomere Ave"/>
    <n v="75208"/>
    <n v="4"/>
    <n v="6"/>
    <n v="0"/>
    <n v="6"/>
    <m/>
  </r>
  <r>
    <x v="4"/>
    <x v="0"/>
    <d v="2024-10-05T00:00:00"/>
    <d v="2024-10-26T00:00:00"/>
    <s v="Saturday Beginner Class"/>
    <x v="0"/>
    <s v="Avant Chamber Ballet"/>
    <s v="2408 Farrington St"/>
    <n v="75207"/>
    <n v="4"/>
    <n v="4"/>
    <n v="0"/>
    <n v="4"/>
    <m/>
  </r>
  <r>
    <x v="5"/>
    <x v="5"/>
    <d v="2024-10-05T00:00:00"/>
    <d v="2024-10-05T00:00:00"/>
    <s v="Fall Gala"/>
    <x v="0"/>
    <s v="Sammons Center for the Arts "/>
    <s v="3630 Harry Hines Blvd"/>
    <n v="75219"/>
    <n v="1"/>
    <n v="97"/>
    <n v="0"/>
    <n v="97"/>
    <n v="2"/>
  </r>
  <r>
    <x v="5"/>
    <x v="1"/>
    <d v="2024-10-05T00:00:00"/>
    <d v="2024-10-05T00:00:00"/>
    <s v="Nutcracker Rehearsals"/>
    <x v="0"/>
    <s v="BNT Studios"/>
    <s v="10675 E. Northwest Higway, Suite 2400"/>
    <n v="75238"/>
    <n v="5"/>
    <n v="0"/>
    <n v="56"/>
    <n v="56"/>
    <m/>
  </r>
  <r>
    <x v="7"/>
    <x v="0"/>
    <d v="2024-10-05T00:00:00"/>
    <d v="2024-10-05T00:00:00"/>
    <s v="The Fellowship Initiative"/>
    <x v="0"/>
    <s v="Big Thought HQ"/>
    <s v="1409 Botham Jean Blvd., Suite 1015"/>
    <n v="75215"/>
    <n v="1"/>
    <n v="0"/>
    <n v="24"/>
    <n v="24"/>
    <n v="13"/>
  </r>
  <r>
    <x v="7"/>
    <x v="8"/>
    <d v="2024-10-05T00:00:00"/>
    <d v="2024-10-05T00:00:00"/>
    <s v="Turn up college and career event"/>
    <x v="0"/>
    <s v="Vickery Meadows Community Center"/>
    <s v="7110 Holly Hill Dr. Dallas"/>
    <n v="75231"/>
    <n v="1"/>
    <n v="0"/>
    <n v="176"/>
    <n v="176"/>
    <m/>
  </r>
  <r>
    <x v="9"/>
    <x v="5"/>
    <d v="2024-10-05T00:00:00"/>
    <d v="2024-10-03T00:00:00"/>
    <s v="Latinidades: ASYC Resonancias Performance 2"/>
    <x v="0"/>
    <s v="Latino Cultural Center (Multi-Form)"/>
    <s v="2600 Live Oak St. Dallas, TX"/>
    <n v="75204"/>
    <n v="1"/>
    <n v="40"/>
    <n v="12"/>
    <n v="52"/>
    <n v="2"/>
  </r>
  <r>
    <x v="9"/>
    <x v="1"/>
    <d v="2024-10-05T00:00:00"/>
    <d v="2024-10-05T00:00:00"/>
    <s v="Latinidades: ASYC Load Out"/>
    <x v="0"/>
    <s v="Latino Cultural Center (Multi-Form)"/>
    <s v="2600 Live Oak St. Dallas, TX"/>
    <n v="75204"/>
    <n v="1"/>
    <n v="0"/>
    <n v="8"/>
    <n v="8"/>
    <m/>
  </r>
  <r>
    <x v="9"/>
    <x v="1"/>
    <d v="2024-10-05T00:00:00"/>
    <d v="2024-10-05T00:00:00"/>
    <s v="YEMAYA Rehearsals"/>
    <x v="0"/>
    <s v="Latino Cultural Center (Auditoium)"/>
    <s v="3630 Harry Hines Blvd"/>
    <n v="75219"/>
    <n v="1"/>
    <n v="0"/>
    <n v="14"/>
    <n v="14"/>
    <m/>
  </r>
  <r>
    <x v="9"/>
    <x v="5"/>
    <d v="2024-10-05T00:00:00"/>
    <d v="2024-10-05T00:00:00"/>
    <s v="Symposium Day 3"/>
    <x v="0"/>
    <s v="Latino Cultural Center (Auditoium)"/>
    <s v="2600 Live Oak St. Dallas, TX"/>
    <n v="75204"/>
    <n v="1"/>
    <n v="85"/>
    <n v="7"/>
    <n v="92"/>
    <m/>
  </r>
  <r>
    <x v="9"/>
    <x v="5"/>
    <d v="2024-10-05T00:00:00"/>
    <d v="2024-10-05T00:00:00"/>
    <s v="Latinidades: ASYC Resonancias Performance 2"/>
    <x v="0"/>
    <s v="Latino Cultural Center (Multi-Form)"/>
    <s v="2600 Live Oak St. Dallas, TX"/>
    <n v="75204"/>
    <n v="1"/>
    <n v="40"/>
    <n v="12"/>
    <n v="52"/>
    <m/>
  </r>
  <r>
    <x v="9"/>
    <x v="5"/>
    <d v="2024-10-05T00:00:00"/>
    <d v="2024-10-05T00:00:00"/>
    <s v="Latinidades: Teatro Breve Performance 2"/>
    <x v="0"/>
    <s v="Latino Cultural Center (Auditoium)"/>
    <s v="2600 Live Oak St. Dallas, TX"/>
    <n v="75204"/>
    <n v="1"/>
    <n v="303"/>
    <n v="14"/>
    <n v="317"/>
    <m/>
  </r>
  <r>
    <x v="13"/>
    <x v="5"/>
    <d v="2024-10-05T00:00:00"/>
    <d v="2024-10-20T00:00:00"/>
    <s v="Grace for President- public"/>
    <x v="0"/>
    <s v="Rosewood Center for Family Arts"/>
    <s v="5938 Skillman St"/>
    <n v="75231"/>
    <n v="6"/>
    <n v="558"/>
    <n v="325"/>
    <n v="883"/>
    <m/>
  </r>
  <r>
    <x v="13"/>
    <x v="3"/>
    <d v="2024-10-05T00:00:00"/>
    <d v="2024-10-20T00:00:00"/>
    <s v="Volunteers- ushers"/>
    <x v="0"/>
    <s v="Rosewood Center for Family Arts"/>
    <s v="5938 Skillman St"/>
    <n v="75231"/>
    <n v="6"/>
    <m/>
    <n v="13"/>
    <n v="13"/>
    <m/>
  </r>
  <r>
    <x v="15"/>
    <x v="9"/>
    <d v="2024-10-05T00:00:00"/>
    <d v="2024-10-05T00:00:00"/>
    <s v="Upward Bound Program, Cleburn, Texas"/>
    <x v="0"/>
    <s v="Hall of State"/>
    <s v="3939 Grand Avenue"/>
    <n v="75210"/>
    <n v="1"/>
    <s v="X"/>
    <n v="62"/>
    <n v="62"/>
    <m/>
  </r>
  <r>
    <x v="16"/>
    <x v="3"/>
    <d v="2024-10-05T00:00:00"/>
    <d v="2024-10-05T00:00:00"/>
    <s v="Museum Murder Mystery Game"/>
    <x v="0"/>
    <s v="Dallas Museum of Art"/>
    <s v="1717 N Harwood"/>
    <n v="75201"/>
    <n v="1"/>
    <n v="445"/>
    <m/>
    <n v="445"/>
    <m/>
  </r>
  <r>
    <x v="16"/>
    <x v="0"/>
    <d v="2024-10-05T00:00:00"/>
    <d v="2024-10-05T00:00:00"/>
    <s v="Access Community Event"/>
    <x v="0"/>
    <s v="Embassy Hotel"/>
    <s v="13131 N Central Expy"/>
    <n v="75243"/>
    <n v="1"/>
    <m/>
    <n v="55"/>
    <n v="55"/>
    <m/>
  </r>
  <r>
    <x v="16"/>
    <x v="0"/>
    <d v="2024-10-05T00:00:00"/>
    <d v="2024-10-05T00:00:00"/>
    <s v="Access Community Event"/>
    <x v="0"/>
    <s v="Lovers Lane Methodist"/>
    <s v="9200 Inwood Rd"/>
    <n v="75220"/>
    <n v="1"/>
    <m/>
    <n v="79"/>
    <n v="79"/>
    <m/>
  </r>
  <r>
    <x v="16"/>
    <x v="0"/>
    <d v="2024-10-05T00:00:00"/>
    <d v="2024-10-20T00:00:00"/>
    <s v="Open Studio"/>
    <x v="0"/>
    <s v="Dallas Museum of Art"/>
    <s v="1717 N Harwood"/>
    <n v="75201"/>
    <n v="4"/>
    <m/>
    <n v="207"/>
    <n v="207"/>
    <n v="5"/>
  </r>
  <r>
    <x v="18"/>
    <x v="5"/>
    <d v="2024-10-05T00:00:00"/>
    <d v="2024-10-05T00:00:00"/>
    <s v="Workshop with Titas"/>
    <x v="0"/>
    <s v="La Cantera Arts Conservatory"/>
    <s v="1050 N Wesmoreland #328"/>
    <n v="75211"/>
    <n v="1"/>
    <n v="0"/>
    <n v="25"/>
    <n v="25"/>
    <m/>
  </r>
  <r>
    <x v="18"/>
    <x v="5"/>
    <d v="2024-10-05T00:00:00"/>
    <d v="2024-10-05T00:00:00"/>
    <s v="Noche Flamenca Promotion"/>
    <x v="0"/>
    <s v="Moody Performance Hall"/>
    <s v="12521 Inwood Rd"/>
    <n v="75244"/>
    <n v="1"/>
    <n v="0"/>
    <n v="525"/>
    <n v="525"/>
    <m/>
  </r>
  <r>
    <x v="18"/>
    <x v="0"/>
    <d v="2024-10-05T00:00:00"/>
    <d v="2024-10-26T00:00:00"/>
    <s v="SAT Beginner Guitar"/>
    <x v="0"/>
    <s v="North Texas Performing Arts"/>
    <s v="12300 N Inwood Rd "/>
    <n v="75244"/>
    <n v="4"/>
    <n v="0"/>
    <n v="2"/>
    <n v="8"/>
    <m/>
  </r>
  <r>
    <x v="18"/>
    <x v="0"/>
    <d v="2024-10-05T00:00:00"/>
    <d v="2024-10-26T00:00:00"/>
    <s v="SAT Beginner dance"/>
    <x v="0"/>
    <s v="North Texas Performing Arts"/>
    <s v="12300 N Inwood Rd "/>
    <n v="75244"/>
    <n v="6"/>
    <n v="0"/>
    <n v="6"/>
    <n v="24"/>
    <m/>
  </r>
  <r>
    <x v="18"/>
    <x v="0"/>
    <d v="2024-10-05T00:00:00"/>
    <d v="2024-10-26T00:00:00"/>
    <s v="Inter. SAT Dance w live guitar"/>
    <x v="0"/>
    <s v="North Texas Performing Arts"/>
    <s v="12300 N Inwood Rd "/>
    <n v="75244"/>
    <n v="4"/>
    <n v="0"/>
    <n v="4"/>
    <n v="16"/>
    <m/>
  </r>
  <r>
    <x v="22"/>
    <x v="3"/>
    <d v="2024-10-05T00:00:00"/>
    <d v="2024-10-05T00:00:00"/>
    <s v="Free First Saturday "/>
    <x v="0"/>
    <s v="Nasher Sculpture Center"/>
    <s v="2001 Flora St. "/>
    <n v="75201"/>
    <n v="1"/>
    <m/>
    <n v="725"/>
    <n v="725"/>
    <m/>
  </r>
  <r>
    <x v="24"/>
    <x v="0"/>
    <d v="2024-10-05T00:00:00"/>
    <d v="2024-10-05T00:00:00"/>
    <s v="Tech Truck"/>
    <x v="0"/>
    <s v="Klyde Warren Park"/>
    <s v="1909 Woodall Rodgers Fwy"/>
    <n v="75201"/>
    <n v="1"/>
    <m/>
    <n v="50"/>
    <n v="50"/>
    <m/>
  </r>
  <r>
    <x v="24"/>
    <x v="0"/>
    <d v="2024-10-05T00:00:00"/>
    <d v="2024-10-05T00:00:00"/>
    <s v="Tech Truck"/>
    <x v="0"/>
    <s v="Dallas Innovation Alliance"/>
    <s v="907 E Ledbetter"/>
    <n v="75216"/>
    <n v="1"/>
    <m/>
    <n v="125"/>
    <n v="125"/>
    <m/>
  </r>
  <r>
    <x v="42"/>
    <x v="5"/>
    <d v="2024-10-05T00:00:00"/>
    <d v="2024-10-05T00:00:00"/>
    <s v="Noche Flamenca &quot;Searching for Goya&quot; Performance"/>
    <x v="0"/>
    <s v="Moody Performance Hall"/>
    <s v="2520 Flora St."/>
    <n v="75201"/>
    <n v="1"/>
    <n v="549"/>
    <n v="121"/>
    <n v="670"/>
    <m/>
  </r>
  <r>
    <x v="42"/>
    <x v="0"/>
    <d v="2024-10-05T00:00:00"/>
    <d v="2024-10-05T00:00:00"/>
    <s v="Flamenco Master Class with Noche Flamenca (Pablo Fraile and Paula Bolaños)"/>
    <x v="0"/>
    <s v="La Cantara Arts Conservatory"/>
    <s v="1050 N Westmoreland Rd #328"/>
    <n v="75211"/>
    <n v="1"/>
    <n v="0"/>
    <n v="24"/>
    <n v="24"/>
    <m/>
  </r>
  <r>
    <x v="26"/>
    <x v="5"/>
    <d v="2024-10-05T00:00:00"/>
    <d v="2024-10-05T00:00:00"/>
    <s v="Kindred Jazz Group"/>
    <x v="0"/>
    <s v="TBAAL "/>
    <s v="1309 Canton Street"/>
    <n v="75201"/>
    <n v="1"/>
    <n v="235"/>
    <n v="6"/>
    <n v="235"/>
    <n v="14"/>
  </r>
  <r>
    <x v="28"/>
    <x v="8"/>
    <d v="2024-10-05T00:00:00"/>
    <d v="2024-10-05T00:00:00"/>
    <s v="Fort Worth Dance Festival 10/5/24"/>
    <x v="0"/>
    <s v="I.M. Terrell Academy for STEM &amp; VPA"/>
    <s v="1411 I M Terrell Cir S, Fort Worth"/>
    <n v="76102"/>
    <n v="2"/>
    <n v="175"/>
    <n v="38"/>
    <n v="213"/>
    <m/>
  </r>
  <r>
    <x v="33"/>
    <x v="5"/>
    <d v="2024-10-05T00:00:00"/>
    <d v="2024-10-05T00:00:00"/>
    <s v="People's Choice Concert"/>
    <x v="0"/>
    <s v="Winspear Opera House"/>
    <s v="2403 Flora St"/>
    <n v="75201"/>
    <n v="1"/>
    <n v="0"/>
    <n v="964"/>
    <n v="964"/>
    <m/>
  </r>
  <r>
    <x v="2"/>
    <x v="0"/>
    <d v="2024-10-06T00:00:00"/>
    <d v="2024-10-06T00:00:00"/>
    <s v="Collective Reflections Movement Workshop"/>
    <x v="0"/>
    <s v="Arts Mission Oak Cliff"/>
    <s v="410 S Windomere Ave"/>
    <n v="75208"/>
    <n v="1"/>
    <n v="3"/>
    <n v="0"/>
    <n v="3"/>
    <m/>
  </r>
  <r>
    <x v="2"/>
    <x v="0"/>
    <d v="2024-10-06T00:00:00"/>
    <d v="2024-10-27T00:00:00"/>
    <s v="Writing Circle"/>
    <x v="0"/>
    <s v="Arts Mission Oak Cliff"/>
    <s v="410 S Windomere Ave"/>
    <n v="75208"/>
    <n v="4"/>
    <n v="8"/>
    <n v="0"/>
    <n v="8"/>
    <m/>
  </r>
  <r>
    <x v="4"/>
    <x v="5"/>
    <d v="2024-10-06T00:00:00"/>
    <d v="2024-10-06T00:00:00"/>
    <s v="Fall Celebration - Free Public Show"/>
    <x v="0"/>
    <s v="Klyde Warren Park"/>
    <s v="2012 Woodall Rogers Fwy"/>
    <n v="75201"/>
    <n v="1"/>
    <n v="0"/>
    <n v="1000"/>
    <n v="1000"/>
    <m/>
  </r>
  <r>
    <x v="4"/>
    <x v="1"/>
    <d v="2024-10-06T00:00:00"/>
    <d v="2024-10-27T00:00:00"/>
    <s v="Nutcracker Community Cast Rehearsals"/>
    <x v="0"/>
    <s v="Avant Chamber Ballet"/>
    <s v="2408 Farrington St"/>
    <n v="75207"/>
    <n v="4"/>
    <n v="90"/>
    <n v="30"/>
    <n v="120"/>
    <m/>
  </r>
  <r>
    <x v="9"/>
    <x v="5"/>
    <d v="2024-10-06T00:00:00"/>
    <d v="2024-10-06T00:00:00"/>
    <s v="Latinidades: ASYC Primer Abrazo Performance 2"/>
    <x v="0"/>
    <s v="Latino Cultural Center (Lobby)"/>
    <s v="2600 Live Oak St. Dallas, TX"/>
    <n v="75204"/>
    <n v="1"/>
    <n v="40"/>
    <n v="12"/>
    <n v="52"/>
    <n v="13"/>
  </r>
  <r>
    <x v="9"/>
    <x v="5"/>
    <d v="2024-10-06T00:00:00"/>
    <d v="2024-10-06T00:00:00"/>
    <s v="Latinidades: Teatro Breve Performance 3"/>
    <x v="0"/>
    <s v="Latino Cultural Center (Auditoium)"/>
    <s v="2600 Live Oak St. Dallas, TX"/>
    <n v="75204"/>
    <n v="1"/>
    <n v="94"/>
    <n v="14"/>
    <n v="108"/>
    <m/>
  </r>
  <r>
    <x v="9"/>
    <x v="1"/>
    <d v="2024-10-06T00:00:00"/>
    <d v="2024-10-06T00:00:00"/>
    <s v="Latinidades: Teatro Breve Load Out"/>
    <x v="0"/>
    <s v="Latino Cultural Center (Auditoium)"/>
    <s v="2600 Live Oak St. Dallas, TX"/>
    <n v="75204"/>
    <n v="1"/>
    <n v="0"/>
    <n v="8"/>
    <n v="8"/>
    <m/>
  </r>
  <r>
    <x v="9"/>
    <x v="1"/>
    <d v="2024-10-06T00:00:00"/>
    <d v="2024-10-06T00:00:00"/>
    <s v="YEMAYA Rehearsals"/>
    <x v="0"/>
    <s v="Latino Cultural Center (Auditoium)"/>
    <s v="3630 Harry Hines Blvd"/>
    <n v="75219"/>
    <n v="1"/>
    <n v="0"/>
    <n v="14"/>
    <n v="14"/>
    <m/>
  </r>
  <r>
    <x v="16"/>
    <x v="0"/>
    <d v="2024-10-06T00:00:00"/>
    <d v="2024-10-26T00:00:00"/>
    <s v="Pop-Up Art Spot"/>
    <x v="0"/>
    <s v="Dallas Museum of Art"/>
    <s v="1717 N Harwood"/>
    <n v="75201"/>
    <n v="2"/>
    <m/>
    <n v="156"/>
    <n v="156"/>
    <n v="2"/>
  </r>
  <r>
    <x v="39"/>
    <x v="1"/>
    <d v="2024-10-06T00:00:00"/>
    <d v="2024-10-06T00:00:00"/>
    <s v="Ensemble Rehearsals"/>
    <x v="0"/>
    <s v=" Sammons Center for the Arts"/>
    <s v="3630 Harry Hines Blvd."/>
    <n v="75219"/>
    <n v="6"/>
    <n v="326"/>
    <n v="34"/>
    <n v="360"/>
    <n v="2"/>
  </r>
  <r>
    <x v="26"/>
    <x v="3"/>
    <d v="2024-10-06T00:00:00"/>
    <d v="2024-10-06T00:00:00"/>
    <s v="Reunion Church"/>
    <x v="0"/>
    <s v="TBAAL "/>
    <s v="1309 Canton Street"/>
    <n v="75201"/>
    <n v="1"/>
    <n v="1"/>
    <n v="658"/>
    <n v="658"/>
    <n v="14"/>
  </r>
  <r>
    <x v="44"/>
    <x v="2"/>
    <d v="2024-10-07T00:00:00"/>
    <d v="2024-10-07T00:00:00"/>
    <s v="Awaken Creativity Visual Artist Group North"/>
    <x v="0"/>
    <s v="Rachel Larlee Studios"/>
    <s v="5677 Village Glen Drive"/>
    <n v="75206"/>
    <n v="1"/>
    <n v="12"/>
    <m/>
    <n v="12"/>
    <m/>
  </r>
  <r>
    <x v="2"/>
    <x v="0"/>
    <d v="2024-10-07T00:00:00"/>
    <d v="2024-10-28T00:00:00"/>
    <s v="Photography Circle"/>
    <x v="0"/>
    <s v="Arts Mission Oak Cliff"/>
    <s v="410 S Windomere Ave"/>
    <n v="75208"/>
    <n v="4"/>
    <n v="0"/>
    <n v="0"/>
    <n v="0"/>
    <m/>
  </r>
  <r>
    <x v="5"/>
    <x v="2"/>
    <d v="2024-10-07T00:00:00"/>
    <d v="2024-10-12T00:00:00"/>
    <s v="BNTC Classes"/>
    <x v="0"/>
    <s v="BNT Studios"/>
    <s v="10675 E. Northwest Higway, Suite 2400"/>
    <n v="75238"/>
    <n v="17"/>
    <n v="54"/>
    <n v="13"/>
    <n v="67"/>
    <m/>
  </r>
  <r>
    <x v="5"/>
    <x v="4"/>
    <d v="2024-10-07T00:00:00"/>
    <d v="2024-10-12T00:00:00"/>
    <s v="Carrie Ruth Trumbo"/>
    <x v="0"/>
    <s v="BNT Studios"/>
    <s v="10675 E. Northwest Higway, Suite 2400"/>
    <n v="75238"/>
    <n v="5"/>
    <n v="0"/>
    <n v="28"/>
    <n v="28"/>
    <m/>
  </r>
  <r>
    <x v="7"/>
    <x v="0"/>
    <d v="2024-10-07T00:00:00"/>
    <d v="2024-10-07T00:00:00"/>
    <s v="(A)Live"/>
    <x v="0"/>
    <s v="Rosemont Upper School"/>
    <s v="719 N Montclair Ave"/>
    <n v="75208"/>
    <n v="1"/>
    <n v="0"/>
    <n v="8"/>
    <n v="8"/>
    <m/>
  </r>
  <r>
    <x v="7"/>
    <x v="0"/>
    <d v="2024-10-07T00:00:00"/>
    <d v="2024-10-07T00:00:00"/>
    <s v="(A)Live"/>
    <x v="0"/>
    <s v="Sudie L. Williams TAG Academy"/>
    <s v="12600 Welch Rd"/>
    <n v="75244"/>
    <n v="1"/>
    <n v="0"/>
    <n v="13"/>
    <n v="13"/>
    <m/>
  </r>
  <r>
    <x v="7"/>
    <x v="0"/>
    <d v="2024-10-07T00:00:00"/>
    <d v="2024-10-07T00:00:00"/>
    <s v="Creative Solutions"/>
    <x v="0"/>
    <s v="Evening Reporting Center (ERC)"/>
    <s v="1673 Terre Colony Ct"/>
    <n v="75211"/>
    <n v="1"/>
    <n v="0"/>
    <n v="8"/>
    <n v="8"/>
    <m/>
  </r>
  <r>
    <x v="7"/>
    <x v="0"/>
    <d v="2024-10-07T00:00:00"/>
    <d v="2024-10-07T00:00:00"/>
    <s v="Thriving Minds After School "/>
    <x v="0"/>
    <s v="Anne Frank Elementary School"/>
    <s v="5201 Celestial Rd"/>
    <n v="75254"/>
    <n v="1"/>
    <n v="0"/>
    <n v="32"/>
    <n v="32"/>
    <m/>
  </r>
  <r>
    <x v="7"/>
    <x v="0"/>
    <d v="2024-10-07T00:00:00"/>
    <d v="2024-10-07T00:00:00"/>
    <s v="Thriving Minds After School"/>
    <x v="0"/>
    <s v="Lakewood Elementary School"/>
    <s v="3000 Hillbrook St"/>
    <n v="75214"/>
    <n v="1"/>
    <n v="0"/>
    <n v="33"/>
    <n v="33"/>
    <m/>
  </r>
  <r>
    <x v="7"/>
    <x v="0"/>
    <d v="2024-10-07T00:00:00"/>
    <d v="2024-10-07T00:00:00"/>
    <s v="Thriving Minds After School"/>
    <x v="0"/>
    <s v="Nathan Adams Elementary School"/>
    <s v="12600 Welch Rd"/>
    <n v="75244"/>
    <n v="1"/>
    <n v="0"/>
    <n v="28"/>
    <n v="28"/>
    <m/>
  </r>
  <r>
    <x v="7"/>
    <x v="0"/>
    <d v="2024-10-07T00:00:00"/>
    <d v="2024-10-07T00:00:00"/>
    <s v="Thriving Minds After School"/>
    <x v="0"/>
    <s v="Montessori Academy at Onesimo Hernandez"/>
    <s v="5555 Maple Ave"/>
    <n v="75235"/>
    <n v="1"/>
    <n v="0"/>
    <n v="45"/>
    <n v="45"/>
    <m/>
  </r>
  <r>
    <x v="7"/>
    <x v="0"/>
    <d v="2024-10-07T00:00:00"/>
    <d v="2024-10-07T00:00:00"/>
    <s v="Thriving Minds After School"/>
    <x v="0"/>
    <s v="Prestonwood Montessori at E.D. Walker"/>
    <s v="5700 Wozencraft Dr"/>
    <s v=" 75230"/>
    <n v="1"/>
    <n v="0"/>
    <n v="61"/>
    <n v="61"/>
    <m/>
  </r>
  <r>
    <x v="7"/>
    <x v="0"/>
    <d v="2024-10-07T00:00:00"/>
    <d v="2024-10-07T00:00:00"/>
    <s v="Thriving Minds After School"/>
    <x v="0"/>
    <s v="Rosemont Lower School"/>
    <s v="1919 Stevens Forest Dr"/>
    <n v="75208"/>
    <n v="1"/>
    <n v="0"/>
    <n v="84"/>
    <n v="84"/>
    <n v="2"/>
  </r>
  <r>
    <x v="7"/>
    <x v="0"/>
    <d v="2024-10-07T00:00:00"/>
    <d v="2024-10-07T00:00:00"/>
    <s v="Thriving Minds After School"/>
    <x v="0"/>
    <s v="Rosemont Upper School"/>
    <s v="719 N Montclair Ave"/>
    <n v="75208"/>
    <n v="1"/>
    <n v="0"/>
    <n v="13"/>
    <n v="13"/>
    <m/>
  </r>
  <r>
    <x v="7"/>
    <x v="0"/>
    <d v="2024-10-07T00:00:00"/>
    <d v="2024-10-07T00:00:00"/>
    <s v="Thriving Minds After School"/>
    <x v="0"/>
    <s v="Sudie L. Williams TAG Academy"/>
    <s v="12600 Welch Rd"/>
    <n v="75244"/>
    <n v="1"/>
    <n v="0"/>
    <n v="14"/>
    <n v="14"/>
    <m/>
  </r>
  <r>
    <x v="7"/>
    <x v="0"/>
    <d v="2024-10-07T00:00:00"/>
    <d v="2024-10-07T00:00:00"/>
    <s v="Thriving Minds After School"/>
    <x v="0"/>
    <s v="Harry C. Withers Elementary School"/>
    <s v="3959 Northhaven Rd"/>
    <n v="75229"/>
    <n v="1"/>
    <n v="0"/>
    <n v="68"/>
    <n v="68"/>
    <m/>
  </r>
  <r>
    <x v="9"/>
    <x v="1"/>
    <d v="2024-10-07T00:00:00"/>
    <d v="2024-10-01T00:00:00"/>
    <s v="YEMAYA Rehearsals"/>
    <x v="0"/>
    <s v="Harry Hines Hines Blvd"/>
    <s v="3630 Harry Hines Blvd"/>
    <n v="75219"/>
    <n v="1"/>
    <n v="0"/>
    <n v="14"/>
    <n v="14"/>
    <m/>
  </r>
  <r>
    <x v="9"/>
    <x v="1"/>
    <d v="2024-10-07T00:00:00"/>
    <d v="2024-10-02T00:00:00"/>
    <s v="YEMAYA Rehearsals"/>
    <x v="0"/>
    <s v="Harry Hines Hines Blvd"/>
    <s v="3630 Harry Hines Blvd"/>
    <n v="75219"/>
    <n v="1"/>
    <n v="0"/>
    <n v="14"/>
    <n v="14"/>
    <n v="13"/>
  </r>
  <r>
    <x v="9"/>
    <x v="1"/>
    <d v="2024-10-07T00:00:00"/>
    <d v="2024-10-03T00:00:00"/>
    <s v="YEMAYA Rehearsals"/>
    <x v="0"/>
    <s v="Harry Hines Hines Blvd"/>
    <s v="3630 Harry Hines Blvd"/>
    <n v="75219"/>
    <n v="1"/>
    <n v="0"/>
    <n v="14"/>
    <n v="14"/>
    <m/>
  </r>
  <r>
    <x v="9"/>
    <x v="1"/>
    <d v="2024-10-07T00:00:00"/>
    <d v="2024-10-04T00:00:00"/>
    <s v="YEMAYA Rehearsals"/>
    <x v="0"/>
    <s v="Harry Hines Hines Blvd"/>
    <s v="3630 Harry Hines Blvd"/>
    <n v="75219"/>
    <n v="1"/>
    <n v="0"/>
    <n v="14"/>
    <n v="14"/>
    <n v="2"/>
  </r>
  <r>
    <x v="16"/>
    <x v="0"/>
    <d v="2024-10-07T00:00:00"/>
    <d v="2024-10-07T00:00:00"/>
    <s v="Docent Program"/>
    <x v="0"/>
    <s v="Dallas Museum of Art"/>
    <s v="1717 N Harwood"/>
    <n v="75201"/>
    <n v="1"/>
    <m/>
    <n v="41"/>
    <n v="41"/>
    <m/>
  </r>
  <r>
    <x v="45"/>
    <x v="1"/>
    <d v="2024-10-07T00:00:00"/>
    <d v="2024-10-07T00:00:00"/>
    <s v="rehearsal"/>
    <x v="0"/>
    <s v="Lovers Lane UMC"/>
    <s v="9200 Inwood Rd"/>
    <n v="75220"/>
    <n v="1"/>
    <n v="138"/>
    <n v="20.7"/>
    <n v="158.69999999999999"/>
    <m/>
  </r>
  <r>
    <x v="18"/>
    <x v="5"/>
    <d v="2024-10-07T00:00:00"/>
    <d v="2024-10-07T00:00:00"/>
    <s v="Cafe Madrid - Artist Reception"/>
    <x v="0"/>
    <s v="Cafe Madrid"/>
    <s v="4501 Travis St"/>
    <n v="75255"/>
    <n v="1"/>
    <n v="0"/>
    <n v="37"/>
    <n v="37"/>
    <m/>
  </r>
  <r>
    <x v="18"/>
    <x v="0"/>
    <d v="2024-10-07T00:00:00"/>
    <d v="2024-10-28T00:00:00"/>
    <s v="Beginner Dance Class"/>
    <x v="0"/>
    <s v="Casa Flamenca OC"/>
    <s v="507 S Willomet Ave "/>
    <n v="75208"/>
    <n v="6"/>
    <n v="0"/>
    <n v="4"/>
    <n v="24"/>
    <m/>
  </r>
  <r>
    <x v="18"/>
    <x v="0"/>
    <d v="2024-10-07T00:00:00"/>
    <d v="2024-10-28T00:00:00"/>
    <s v="Music Class"/>
    <x v="0"/>
    <s v="Casa Flamenca OC"/>
    <s v="507 S Willomet Ave "/>
    <n v="75208"/>
    <n v="4"/>
    <n v="0"/>
    <n v="5"/>
    <n v="20"/>
    <m/>
  </r>
  <r>
    <x v="39"/>
    <x v="0"/>
    <d v="2024-10-07T00:00:00"/>
    <d v="2024-10-07T00:00:00"/>
    <s v="Mentoring/Clinic"/>
    <x v="0"/>
    <s v="Dealey Montessori Academy"/>
    <s v="6501 Royal Ln"/>
    <n v="75230"/>
    <n v="2"/>
    <m/>
    <n v="11"/>
    <n v="11"/>
    <m/>
  </r>
  <r>
    <x v="24"/>
    <x v="3"/>
    <d v="2024-10-07T00:00:00"/>
    <d v="2024-10-31T00:00:00"/>
    <s v="Facility Rentals"/>
    <x v="0"/>
    <s v="Perot Museum of Nature and Science"/>
    <s v="2201 N Field Street"/>
    <n v="75201"/>
    <n v="20"/>
    <n v="3915"/>
    <m/>
    <n v="3915"/>
    <m/>
  </r>
  <r>
    <x v="26"/>
    <x v="7"/>
    <d v="2024-10-07T00:00:00"/>
    <d v="2024-10-13T00:00:00"/>
    <s v="History of TBAAL"/>
    <x v="0"/>
    <s v="TBAAL "/>
    <s v="1309 Canton Street"/>
    <n v="75201"/>
    <n v="1"/>
    <n v="0"/>
    <n v="314"/>
    <n v="314"/>
    <m/>
  </r>
  <r>
    <x v="33"/>
    <x v="9"/>
    <d v="2024-10-07T00:00:00"/>
    <d v="2024-10-07T00:00:00"/>
    <s v="LA TRAVIATA Backstage Tour"/>
    <x v="0"/>
    <s v="Winspear Opera House"/>
    <s v="2403 Flora St"/>
    <n v="75201"/>
    <n v="1"/>
    <n v="0"/>
    <n v="34"/>
    <n v="34"/>
    <n v="13"/>
  </r>
  <r>
    <x v="33"/>
    <x v="5"/>
    <d v="2024-10-07T00:00:00"/>
    <d v="2024-10-08T00:00:00"/>
    <s v="Opera in a Suitcase"/>
    <x v="0"/>
    <s v="Rosemont Primary"/>
    <s v="1919 Stevens Forest Dr"/>
    <n v="75229"/>
    <n v="2"/>
    <n v="0"/>
    <n v="175"/>
    <n v="175"/>
    <m/>
  </r>
  <r>
    <x v="46"/>
    <x v="4"/>
    <d v="2024-10-07T00:00:00"/>
    <d v="2024-10-21T00:00:00"/>
    <s v="Choral Music Education Initiative"/>
    <x v="0"/>
    <s v="W.E. Greiner Exploratory Arts Academy"/>
    <s v="501 S Edgefield Ave"/>
    <n v="75208"/>
    <n v="2"/>
    <n v="0"/>
    <n v="237"/>
    <n v="237"/>
    <m/>
  </r>
  <r>
    <x v="32"/>
    <x v="8"/>
    <d v="2024-10-07T00:00:00"/>
    <d v="2024-10-07T00:00:00"/>
    <s v="USAFF co-presents Angelika Classics series screening of &quot;Carrie&quot; (2 screenings) (presented with the Angelika Dallas)"/>
    <x v="0"/>
    <s v="Angelika Film Center Dallas"/>
    <s v="5321 E Mockingbird Ln"/>
    <n v="75206"/>
    <n v="2"/>
    <n v="66"/>
    <n v="0"/>
    <n v="66"/>
    <m/>
  </r>
  <r>
    <x v="0"/>
    <x v="0"/>
    <d v="2024-10-07T00:00:00"/>
    <d v="2024-10-07T00:00:00"/>
    <s v="Discovery Mondays: Hispanic Heritage Month"/>
    <x v="1"/>
    <s v="Zoom"/>
    <m/>
    <m/>
    <n v="1"/>
    <n v="0"/>
    <n v="38"/>
    <n v="38"/>
    <m/>
  </r>
  <r>
    <x v="46"/>
    <x v="4"/>
    <d v="2024-10-07T00:00:00"/>
    <d v="2024-10-29T00:00:00"/>
    <s v="Choral Music Education Initiative"/>
    <x v="1"/>
    <s v="Yvonne A. Ewell Townview Center"/>
    <s v="1201 E 8th St"/>
    <n v="75203"/>
    <n v="12"/>
    <n v="0"/>
    <n v="149"/>
    <n v="149"/>
    <m/>
  </r>
  <r>
    <x v="47"/>
    <x v="1"/>
    <d v="2024-10-07T00:00:00"/>
    <d v="2024-11-02T00:00:00"/>
    <s v="Rehearsals for TIN"/>
    <x v="0"/>
    <s v="TD Studio"/>
    <s v="1230 River Bend Dr. #111"/>
    <n v="75235"/>
    <n v="21"/>
    <n v="0"/>
    <n v="21"/>
    <n v="21"/>
    <m/>
  </r>
  <r>
    <x v="16"/>
    <x v="5"/>
    <d v="2024-10-08T00:00:00"/>
    <d v="2024-10-08T00:00:00"/>
    <s v="Arts &amp; Letters Live"/>
    <x v="1"/>
    <s v="YouTube"/>
    <s v="Virtual"/>
    <s v="Virtual"/>
    <n v="1"/>
    <n v="11"/>
    <m/>
    <n v="11"/>
    <m/>
  </r>
  <r>
    <x v="44"/>
    <x v="2"/>
    <d v="2024-10-08T00:00:00"/>
    <d v="2024-10-08T00:00:00"/>
    <s v="Awaken Creativity Visual Artist Group South"/>
    <x v="0"/>
    <s v="Cliff Temple Baptist Church"/>
    <s v="134 W 10th St"/>
    <n v="75208"/>
    <n v="1"/>
    <n v="11"/>
    <m/>
    <n v="11"/>
    <m/>
  </r>
  <r>
    <x v="44"/>
    <x v="5"/>
    <d v="2024-10-08T00:00:00"/>
    <d v="2024-10-08T00:00:00"/>
    <s v="For the Love of Words"/>
    <x v="0"/>
    <s v="Central Commons"/>
    <s v="4711 Westside Dr"/>
    <n v="75209"/>
    <n v="1"/>
    <m/>
    <n v="46"/>
    <n v="46"/>
    <m/>
  </r>
  <r>
    <x v="0"/>
    <x v="0"/>
    <d v="2024-10-08T00:00:00"/>
    <d v="2024-10-08T00:00:00"/>
    <s v="Culinary Tuesday: Hispanic Heritage Month"/>
    <x v="0"/>
    <s v="Jubilee Park Commuity Center"/>
    <s v="907 Bank Street, Dallas, TX"/>
    <n v="75223"/>
    <n v="1"/>
    <n v="0"/>
    <n v="7"/>
    <n v="7"/>
    <m/>
  </r>
  <r>
    <x v="0"/>
    <x v="1"/>
    <d v="2024-10-08T00:00:00"/>
    <d v="2024-10-08T00:00:00"/>
    <s v="Professional Ballet Folklorico Company"/>
    <x v="0"/>
    <s v="Anita Martinez Recreation Center"/>
    <s v="3212 N Winnetka Ave, Dallas, TX 75212"/>
    <n v="75212"/>
    <n v="1"/>
    <n v="7"/>
    <n v="0"/>
    <n v="7"/>
    <m/>
  </r>
  <r>
    <x v="7"/>
    <x v="0"/>
    <d v="2024-10-08T00:00:00"/>
    <d v="2024-10-08T00:00:00"/>
    <s v="(A)Live"/>
    <x v="0"/>
    <s v="Sudie L. Williams TAG Academy"/>
    <s v="12600 Welch Rd"/>
    <n v="75244"/>
    <n v="1"/>
    <n v="0"/>
    <n v="10"/>
    <n v="10"/>
    <m/>
  </r>
  <r>
    <x v="7"/>
    <x v="0"/>
    <d v="2024-10-08T00:00:00"/>
    <d v="2024-10-08T00:00:00"/>
    <s v="Thriving Minds After School "/>
    <x v="0"/>
    <s v="Anne Frank Elementary School"/>
    <s v="5201 Celestial Rd"/>
    <n v="75254"/>
    <n v="1"/>
    <n v="0"/>
    <n v="33"/>
    <n v="33"/>
    <m/>
  </r>
  <r>
    <x v="7"/>
    <x v="0"/>
    <d v="2024-10-08T00:00:00"/>
    <d v="2024-10-08T00:00:00"/>
    <s v="Thriving Minds After School"/>
    <x v="0"/>
    <s v="Lakewood Elementary School"/>
    <s v="3000 Hillbrook St"/>
    <n v="75214"/>
    <n v="1"/>
    <n v="0"/>
    <n v="40"/>
    <n v="40"/>
    <m/>
  </r>
  <r>
    <x v="7"/>
    <x v="0"/>
    <d v="2024-10-08T00:00:00"/>
    <d v="2024-10-08T00:00:00"/>
    <s v="Thriving Minds After School"/>
    <x v="0"/>
    <s v="Nathan Adams Elementary School"/>
    <s v="12600 Welch Rd"/>
    <n v="75244"/>
    <n v="1"/>
    <n v="0"/>
    <n v="28"/>
    <n v="28"/>
    <m/>
  </r>
  <r>
    <x v="7"/>
    <x v="0"/>
    <d v="2024-10-08T00:00:00"/>
    <d v="2024-10-08T00:00:00"/>
    <s v="Thriving Minds After School"/>
    <x v="0"/>
    <s v="Montessori Academy at Onesimo Hernandez"/>
    <s v="5555 Maple Ave"/>
    <n v="75235"/>
    <n v="1"/>
    <n v="0"/>
    <n v="51"/>
    <n v="51"/>
    <m/>
  </r>
  <r>
    <x v="7"/>
    <x v="0"/>
    <d v="2024-10-08T00:00:00"/>
    <d v="2024-10-08T00:00:00"/>
    <s v="Thriving Minds After School"/>
    <x v="0"/>
    <s v="Prestonwood Montessori at E.D. Walker"/>
    <s v="5700 Wozencraft Dr"/>
    <s v=" 75230"/>
    <n v="1"/>
    <n v="0"/>
    <n v="58"/>
    <n v="58"/>
    <m/>
  </r>
  <r>
    <x v="7"/>
    <x v="0"/>
    <d v="2024-10-08T00:00:00"/>
    <d v="2024-10-08T00:00:00"/>
    <s v="Thriving Minds After School"/>
    <x v="0"/>
    <s v="Rosemont Lower School"/>
    <s v="1919 Stevens Forest Dr"/>
    <n v="75208"/>
    <n v="1"/>
    <n v="0"/>
    <n v="89"/>
    <n v="89"/>
    <n v="2"/>
  </r>
  <r>
    <x v="7"/>
    <x v="0"/>
    <d v="2024-10-08T00:00:00"/>
    <d v="2024-10-08T00:00:00"/>
    <s v="Thriving Minds After School"/>
    <x v="0"/>
    <s v="Rosemont Upper School"/>
    <s v="719 N Montclair Ave"/>
    <n v="75208"/>
    <n v="1"/>
    <n v="0"/>
    <n v="14"/>
    <n v="14"/>
    <m/>
  </r>
  <r>
    <x v="7"/>
    <x v="0"/>
    <d v="2024-10-08T00:00:00"/>
    <d v="2024-10-08T00:00:00"/>
    <s v="Thriving Minds After School"/>
    <x v="0"/>
    <s v="Sudie L. Williams TAG Academy"/>
    <s v="12600 Welch Rd"/>
    <n v="75244"/>
    <n v="1"/>
    <n v="0"/>
    <n v="12"/>
    <n v="12"/>
    <m/>
  </r>
  <r>
    <x v="7"/>
    <x v="0"/>
    <d v="2024-10-08T00:00:00"/>
    <d v="2024-10-08T00:00:00"/>
    <s v="Thriving Minds After School"/>
    <x v="0"/>
    <s v="Harry C. Withers Elementary School"/>
    <s v="3959 Northhaven Rd"/>
    <n v="75229"/>
    <n v="1"/>
    <n v="0"/>
    <n v="77"/>
    <n v="77"/>
    <m/>
  </r>
  <r>
    <x v="7"/>
    <x v="6"/>
    <d v="2024-10-08T00:00:00"/>
    <d v="2024-10-08T00:00:00"/>
    <s v="Networking Meeting"/>
    <x v="0"/>
    <s v="Singing Hills Recreation Center"/>
    <s v="6805 Patrol Way"/>
    <n v="75241"/>
    <n v="1"/>
    <n v="24"/>
    <n v="0"/>
    <n v="24"/>
    <m/>
  </r>
  <r>
    <x v="9"/>
    <x v="1"/>
    <d v="2024-10-08T00:00:00"/>
    <d v="2024-10-08T00:00:00"/>
    <s v="YEMAYA Rehearsals"/>
    <x v="0"/>
    <s v="Latino Cultural Center (Auditoium)"/>
    <s v="3630 Harry Hines Blvd"/>
    <n v="75219"/>
    <n v="1"/>
    <n v="0"/>
    <n v="14"/>
    <n v="14"/>
    <m/>
  </r>
  <r>
    <x v="9"/>
    <x v="1"/>
    <d v="2024-10-08T00:00:00"/>
    <d v="2024-10-08T00:00:00"/>
    <s v="Latinidades: Combat Hippies Rehearsal"/>
    <x v="0"/>
    <s v="Latino Cultural Center (Auditoium)"/>
    <s v="2600 Live Oak St. Dallas, TX"/>
    <n v="75204"/>
    <n v="1"/>
    <n v="0"/>
    <n v="11"/>
    <n v="11"/>
    <m/>
  </r>
  <r>
    <x v="9"/>
    <x v="1"/>
    <d v="2024-10-08T00:00:00"/>
    <d v="2024-10-08T00:00:00"/>
    <s v="Latinidades: Combat Hippies Load In"/>
    <x v="0"/>
    <s v="Latino Cultural Center (Multi-Form)"/>
    <s v="2600 Live Oak St. Dallas, TX"/>
    <n v="75204"/>
    <n v="1"/>
    <n v="0"/>
    <n v="12"/>
    <n v="12"/>
    <m/>
  </r>
  <r>
    <x v="14"/>
    <x v="9"/>
    <d v="2024-10-08T00:00:00"/>
    <d v="2024-10-08T00:00:00"/>
    <s v="Sudie L Williams TAG"/>
    <x v="0"/>
    <s v="The Sixth Floor Museum at Dealey Plaza"/>
    <s v="411 Elm Street"/>
    <n v="75202"/>
    <n v="1"/>
    <n v="90"/>
    <n v="9"/>
    <n v="99"/>
    <m/>
  </r>
  <r>
    <x v="16"/>
    <x v="5"/>
    <d v="2024-10-08T00:00:00"/>
    <d v="2024-10-08T00:00:00"/>
    <s v="Arts &amp; Letters Live"/>
    <x v="0"/>
    <s v="Dallas Museum of Art"/>
    <s v="1717 N Harwood"/>
    <n v="75201"/>
    <n v="1"/>
    <n v="173"/>
    <m/>
    <n v="173"/>
    <m/>
  </r>
  <r>
    <x v="16"/>
    <x v="0"/>
    <d v="2024-10-08T00:00:00"/>
    <d v="2024-10-08T00:00:00"/>
    <s v="Citywide Youth Program"/>
    <x v="0"/>
    <s v="Readers2Leaders"/>
    <s v="2800 N Hampton Rd"/>
    <n v="75212"/>
    <n v="1"/>
    <m/>
    <n v="35"/>
    <n v="35"/>
    <n v="2"/>
  </r>
  <r>
    <x v="16"/>
    <x v="0"/>
    <d v="2024-10-08T00:00:00"/>
    <d v="2024-10-08T00:00:00"/>
    <s v="All Access Art"/>
    <x v="0"/>
    <s v="Bachman Recreation Center"/>
    <s v="2750 Bachman Dr"/>
    <n v="75220"/>
    <n v="1"/>
    <m/>
    <n v="32"/>
    <n v="32"/>
    <m/>
  </r>
  <r>
    <x v="16"/>
    <x v="0"/>
    <d v="2024-10-08T00:00:00"/>
    <d v="2024-10-08T00:00:00"/>
    <s v="Middle School Workshop"/>
    <x v="0"/>
    <s v="Henry W Longfellow Career Exploration Academy"/>
    <s v="5314 Boaz St"/>
    <n v="75209"/>
    <n v="1"/>
    <m/>
    <n v="31"/>
    <n v="31"/>
    <m/>
  </r>
  <r>
    <x v="16"/>
    <x v="0"/>
    <d v="2024-10-08T00:00:00"/>
    <d v="2024-10-08T00:00:00"/>
    <s v="Arturo's Preschool"/>
    <x v="0"/>
    <s v="Dallas Museum of Art"/>
    <s v="1717 N Harwood"/>
    <n v="75201"/>
    <n v="1"/>
    <m/>
    <n v="18"/>
    <n v="18"/>
    <m/>
  </r>
  <r>
    <x v="38"/>
    <x v="5"/>
    <d v="2024-10-08T00:00:00"/>
    <d v="2024-10-08T00:00:00"/>
    <s v="Dallas Arts &amp; Letters Live: Paul Lynch with Will Evans"/>
    <x v="0"/>
    <s v="Horchow Auditorium, Dallas Museum of Art"/>
    <s v="1717 North Harwood Street"/>
    <n v="75201"/>
    <n v="1"/>
    <n v="200"/>
    <n v="0"/>
    <n v="200"/>
    <m/>
  </r>
  <r>
    <x v="48"/>
    <x v="0"/>
    <d v="2024-10-08T00:00:00"/>
    <d v="2024-10-08T00:00:00"/>
    <s v="Portable Youth Film Program"/>
    <x v="0"/>
    <s v="Townview"/>
    <s v="1201 E 8th St"/>
    <n v="75203"/>
    <n v="1"/>
    <n v="0"/>
    <n v="18"/>
    <n v="18"/>
    <m/>
  </r>
  <r>
    <x v="7"/>
    <x v="0"/>
    <d v="2024-10-08T00:00:00"/>
    <d v="2024-10-08T00:00:00"/>
    <s v="TEA/TLA-Led Meeting or Workshop Session;"/>
    <x v="1"/>
    <s v="Virtual "/>
    <s v="Virtual"/>
    <s v="Virtual"/>
    <n v="1"/>
    <n v="0"/>
    <n v="2"/>
    <n v="2"/>
    <n v="10"/>
  </r>
  <r>
    <x v="0"/>
    <x v="0"/>
    <d v="2024-10-09T00:00:00"/>
    <d v="2024-10-09T00:00:00"/>
    <s v="Senior Ballet Folklorico Company"/>
    <x v="0"/>
    <s v="Exall Park Recreation Center"/>
    <s v="1355 Adair St, Dallas, TX 75204"/>
    <n v="75204"/>
    <n v="1"/>
    <n v="4"/>
    <n v="0"/>
    <n v="4"/>
    <m/>
  </r>
  <r>
    <x v="0"/>
    <x v="1"/>
    <d v="2024-10-09T00:00:00"/>
    <d v="2024-10-09T00:00:00"/>
    <s v="Junior Professional Company"/>
    <x v="0"/>
    <s v="Anita Martinez Recreation Center"/>
    <s v="4422 Live Oak St, Dallas, TX"/>
    <n v="75204"/>
    <n v="1"/>
    <n v="10"/>
    <n v="0"/>
    <n v="10"/>
    <m/>
  </r>
  <r>
    <x v="7"/>
    <x v="0"/>
    <d v="2024-10-09T00:00:00"/>
    <d v="2024-10-09T00:00:00"/>
    <s v="The Fellowship Initiative"/>
    <x v="0"/>
    <s v="Big Thought HQ"/>
    <s v="1409 Botham Jean Blvd., Suite 1015"/>
    <n v="75215"/>
    <n v="1"/>
    <n v="0"/>
    <n v="22"/>
    <n v="22"/>
    <m/>
  </r>
  <r>
    <x v="7"/>
    <x v="0"/>
    <d v="2024-10-09T00:00:00"/>
    <d v="2024-10-09T00:00:00"/>
    <s v="Thriving Minds After School "/>
    <x v="0"/>
    <s v="Anne Frank Elementary School"/>
    <s v="5201 Celestial Rd"/>
    <n v="75254"/>
    <n v="1"/>
    <n v="0"/>
    <n v="34"/>
    <n v="34"/>
    <m/>
  </r>
  <r>
    <x v="7"/>
    <x v="0"/>
    <d v="2024-10-09T00:00:00"/>
    <d v="2024-10-09T00:00:00"/>
    <s v="Thriving Minds After School"/>
    <x v="0"/>
    <s v="Lakewood Elementary School"/>
    <s v="3000 Hillbrook St"/>
    <n v="75214"/>
    <n v="1"/>
    <n v="0"/>
    <n v="41"/>
    <n v="41"/>
    <m/>
  </r>
  <r>
    <x v="7"/>
    <x v="0"/>
    <d v="2024-10-09T00:00:00"/>
    <d v="2024-10-09T00:00:00"/>
    <s v="Thriving Minds After School"/>
    <x v="0"/>
    <s v="Nathan Adams Elementary School"/>
    <s v="12600 Welch Rd"/>
    <n v="75244"/>
    <n v="1"/>
    <n v="0"/>
    <n v="27"/>
    <n v="27"/>
    <m/>
  </r>
  <r>
    <x v="7"/>
    <x v="0"/>
    <d v="2024-10-09T00:00:00"/>
    <d v="2024-10-09T00:00:00"/>
    <s v="Thriving Minds After School"/>
    <x v="0"/>
    <s v="Montessori Academy at Onesimo Hernandez"/>
    <s v="5555 Maple Ave"/>
    <n v="75235"/>
    <n v="1"/>
    <n v="0"/>
    <n v="45"/>
    <n v="45"/>
    <m/>
  </r>
  <r>
    <x v="7"/>
    <x v="0"/>
    <d v="2024-10-09T00:00:00"/>
    <d v="2024-10-09T00:00:00"/>
    <s v="Thriving Minds After School"/>
    <x v="0"/>
    <s v="Prestonwood Montessori at E.D. Walker"/>
    <s v="5700 Wozencraft Dr"/>
    <s v=" 75230"/>
    <n v="1"/>
    <n v="0"/>
    <n v="62"/>
    <n v="62"/>
    <m/>
  </r>
  <r>
    <x v="7"/>
    <x v="0"/>
    <d v="2024-10-09T00:00:00"/>
    <d v="2024-10-09T00:00:00"/>
    <s v="Thriving Minds After School"/>
    <x v="0"/>
    <s v="Rosemont Lower School"/>
    <s v="1919 Stevens Forest Dr"/>
    <n v="75208"/>
    <n v="1"/>
    <n v="0"/>
    <n v="85"/>
    <n v="85"/>
    <m/>
  </r>
  <r>
    <x v="7"/>
    <x v="0"/>
    <d v="2024-10-09T00:00:00"/>
    <d v="2024-10-09T00:00:00"/>
    <s v="Thriving Minds After School"/>
    <x v="0"/>
    <s v="Rosemont Upper School"/>
    <s v="719 N Montclair Ave"/>
    <n v="75208"/>
    <n v="1"/>
    <n v="0"/>
    <n v="18"/>
    <n v="18"/>
    <m/>
  </r>
  <r>
    <x v="7"/>
    <x v="0"/>
    <d v="2024-10-09T00:00:00"/>
    <d v="2024-10-09T00:00:00"/>
    <s v="Thriving Minds After School"/>
    <x v="0"/>
    <s v="Harry C. Withers Elementary School"/>
    <s v="3959 Northhaven Rd"/>
    <n v="75229"/>
    <n v="1"/>
    <n v="0"/>
    <n v="71"/>
    <n v="71"/>
    <m/>
  </r>
  <r>
    <x v="7"/>
    <x v="0"/>
    <d v="2024-10-09T00:00:00"/>
    <d v="2024-10-09T00:00:00"/>
    <s v="MADI meeting"/>
    <x v="0"/>
    <s v="SMU"/>
    <s v="6116 N Central Expy Dallas"/>
    <n v="75206"/>
    <n v="1"/>
    <n v="18"/>
    <n v="0"/>
    <n v="18"/>
    <m/>
  </r>
  <r>
    <x v="7"/>
    <x v="0"/>
    <d v="2024-10-09T00:00:00"/>
    <d v="2024-10-09T00:00:00"/>
    <s v="6DQ-R - Observation"/>
    <x v="0"/>
    <s v="Lakewood Elementary School"/>
    <s v="3000 Hillbrook St"/>
    <n v="75214"/>
    <n v="1"/>
    <n v="0"/>
    <n v="1"/>
    <n v="1"/>
    <m/>
  </r>
  <r>
    <x v="9"/>
    <x v="1"/>
    <d v="2024-10-09T00:00:00"/>
    <d v="2024-10-09T00:00:00"/>
    <s v="YEMAYA Rehearsals"/>
    <x v="0"/>
    <s v="Latino Cultural Center (Auditoium)"/>
    <s v="3630 Harry Hines Blvd"/>
    <n v="75219"/>
    <n v="1"/>
    <n v="0"/>
    <n v="14"/>
    <n v="14"/>
    <m/>
  </r>
  <r>
    <x v="9"/>
    <x v="0"/>
    <d v="2024-10-09T00:00:00"/>
    <d v="2024-10-09T00:00:00"/>
    <s v="Latinidadeas: ASYC Dance Workshop"/>
    <x v="0"/>
    <s v="Bruce Wood Dance Gallery"/>
    <m/>
    <n v="75207"/>
    <n v="1"/>
    <n v="0"/>
    <n v="20"/>
    <n v="20"/>
    <m/>
  </r>
  <r>
    <x v="9"/>
    <x v="1"/>
    <d v="2024-10-09T00:00:00"/>
    <d v="2024-10-09T00:00:00"/>
    <s v="Latinidades: Combat Hippies TECH"/>
    <x v="0"/>
    <s v="Latino Cultural Center (Multi-Form)"/>
    <s v="2600 Live Oak St. Dallas, TX"/>
    <n v="75204"/>
    <n v="1"/>
    <n v="0"/>
    <n v="9"/>
    <n v="9"/>
    <m/>
  </r>
  <r>
    <x v="34"/>
    <x v="5"/>
    <d v="2024-10-09T00:00:00"/>
    <d v="2024-10-09T00:00:00"/>
    <s v="Taking It to the Streets Outreach"/>
    <x v="0"/>
    <s v="Victory Plaza"/>
    <s v="2425 Victory Ave"/>
    <n v="75219"/>
    <n v="1"/>
    <n v="0"/>
    <n v="150"/>
    <n v="150"/>
    <m/>
  </r>
  <r>
    <x v="16"/>
    <x v="0"/>
    <d v="2024-10-09T00:00:00"/>
    <d v="2024-10-09T00:00:00"/>
    <s v="Go van Gogh"/>
    <x v="0"/>
    <s v="Highlands Christian School"/>
    <s v="721 Easton Rd"/>
    <n v="75218"/>
    <n v="2"/>
    <m/>
    <n v="29"/>
    <n v="29"/>
    <m/>
  </r>
  <r>
    <x v="18"/>
    <x v="5"/>
    <d v="2024-10-09T00:00:00"/>
    <d v="2024-10-09T00:00:00"/>
    <s v="The Ally Jazz Club"/>
    <x v="0"/>
    <s v="The Alley"/>
    <s v="Belt Line"/>
    <n v="75244"/>
    <n v="1"/>
    <n v="0"/>
    <n v="230"/>
    <n v="30"/>
    <m/>
  </r>
  <r>
    <x v="39"/>
    <x v="0"/>
    <d v="2024-10-09T00:00:00"/>
    <d v="2024-10-09T00:00:00"/>
    <s v="Mentoring/Clinic"/>
    <x v="0"/>
    <s v="Dealey Montessori Academy"/>
    <s v="6501 Royal Ln"/>
    <n v="75230"/>
    <n v="2"/>
    <m/>
    <n v="19"/>
    <n v="19"/>
    <m/>
  </r>
  <r>
    <x v="22"/>
    <x v="0"/>
    <d v="2024-10-09T00:00:00"/>
    <d v="2024-10-09T00:00:00"/>
    <s v="Access Program: Connecting Point"/>
    <x v="0"/>
    <s v="Nasher Sculpture Center"/>
    <s v="2001 Flora St. "/>
    <n v="75201"/>
    <n v="1"/>
    <m/>
    <n v="15"/>
    <n v="15"/>
    <m/>
  </r>
  <r>
    <x v="22"/>
    <x v="0"/>
    <d v="2024-10-09T00:00:00"/>
    <d v="2024-10-09T00:00:00"/>
    <s v="Guided Tour: Little Elm High School"/>
    <x v="0"/>
    <s v="Nasher Sculpture Center"/>
    <s v="2001 Flora St. "/>
    <n v="75201"/>
    <n v="1"/>
    <m/>
    <n v="20"/>
    <n v="20"/>
    <m/>
  </r>
  <r>
    <x v="40"/>
    <x v="2"/>
    <d v="2024-10-09T00:00:00"/>
    <d v="2024-10-09T00:00:00"/>
    <s v="Educational outreach"/>
    <x v="0"/>
    <s v="Carter High School"/>
    <s v="1819 W. Wheatland Rd."/>
    <n v="75232"/>
    <n v="1"/>
    <m/>
    <n v="20"/>
    <n v="20"/>
    <n v="2"/>
  </r>
  <r>
    <x v="24"/>
    <x v="0"/>
    <d v="2024-10-09T00:00:00"/>
    <d v="2024-10-09T00:00:00"/>
    <s v="Outreach Lab: Crash Test Cars"/>
    <x v="0"/>
    <s v="Skyline High School"/>
    <s v="7777 Forney Road"/>
    <n v="75227"/>
    <n v="2"/>
    <m/>
    <n v="54"/>
    <n v="54"/>
    <m/>
  </r>
  <r>
    <x v="24"/>
    <x v="0"/>
    <d v="2024-10-09T00:00:00"/>
    <d v="2024-10-09T00:00:00"/>
    <s v="Outreach Lab: Electrical Exploration"/>
    <x v="0"/>
    <s v="RISD Academy"/>
    <s v="13630 Coit Road"/>
    <n v="75240"/>
    <n v="4"/>
    <m/>
    <n v="123"/>
    <n v="123"/>
    <m/>
  </r>
  <r>
    <x v="24"/>
    <x v="0"/>
    <d v="2024-10-09T00:00:00"/>
    <d v="2024-10-09T00:00:00"/>
    <s v="Tech Truck"/>
    <x v="0"/>
    <s v="Anne Frank Elementary School"/>
    <s v="5201 Celestial Rd"/>
    <n v="75254"/>
    <n v="1"/>
    <m/>
    <n v="12"/>
    <n v="12"/>
    <m/>
  </r>
  <r>
    <x v="24"/>
    <x v="0"/>
    <d v="2024-10-09T00:00:00"/>
    <d v="2024-10-21T00:00:00"/>
    <s v="Onsite Lab: Brain Power - Dissection"/>
    <x v="0"/>
    <s v="Perot Museum of Nature and Science"/>
    <s v="2201 N Field Street"/>
    <n v="75201"/>
    <n v="5"/>
    <n v="95"/>
    <n v="15"/>
    <n v="110"/>
    <n v="10"/>
  </r>
  <r>
    <x v="43"/>
    <x v="5"/>
    <d v="2024-10-09T00:00:00"/>
    <d v="2024-10-18T00:00:00"/>
    <s v="Dallas Area Senior Concerts"/>
    <x v="0"/>
    <s v="Marcus Annex Senior Center"/>
    <s v="2910 Modella Avenue"/>
    <n v="75229"/>
    <n v="1"/>
    <n v="0"/>
    <n v="40"/>
    <n v="40"/>
    <m/>
  </r>
  <r>
    <x v="43"/>
    <x v="5"/>
    <d v="2024-10-09T00:00:00"/>
    <d v="2024-10-04T00:00:00"/>
    <s v="Dallas Area Senior Concerts"/>
    <x v="0"/>
    <s v="Monticello West: 3rd Floor"/>
    <s v="5114 McKinney Avenue"/>
    <n v="75205"/>
    <n v="1"/>
    <n v="0"/>
    <n v="35"/>
    <n v="35"/>
    <m/>
  </r>
  <r>
    <x v="28"/>
    <x v="3"/>
    <d v="2024-10-09T00:00:00"/>
    <d v="2024-10-11T00:00:00"/>
    <s v="Cara Mia free studio rental "/>
    <x v="0"/>
    <s v="Bruce Wood Dance Studio"/>
    <s v="101 Howell St."/>
    <n v="75207"/>
    <n v="3"/>
    <s v=" "/>
    <n v="36"/>
    <n v="36"/>
    <m/>
  </r>
  <r>
    <x v="29"/>
    <x v="0"/>
    <d v="2024-10-09T00:00:00"/>
    <d v="2024-10-09T00:00:00"/>
    <s v="Cajon Workshop"/>
    <x v="0"/>
    <s v="Booker T. Washington High School"/>
    <s v="2501 Flora St"/>
    <n v="75201"/>
    <n v="1"/>
    <m/>
    <m/>
    <n v="12"/>
    <m/>
  </r>
  <r>
    <x v="32"/>
    <x v="8"/>
    <d v="2024-10-09T00:00:00"/>
    <d v="2024-10-09T00:00:00"/>
    <s v="USAFF co-presents Hitchcocktober screening of &quot;The Man Who Knew Too Much&quot; (presented with the Angelika Dallas)"/>
    <x v="0"/>
    <s v="Angelika Film Center Dallas"/>
    <s v="5321 E Mockingbird Ln"/>
    <n v="75206"/>
    <n v="1"/>
    <n v="140"/>
    <n v="0"/>
    <n v="140"/>
    <m/>
  </r>
  <r>
    <x v="37"/>
    <x v="0"/>
    <d v="2024-10-10T00:00:00"/>
    <d v="2024-10-24T00:00:00"/>
    <s v="2324-113A Cancer Support North Texas"/>
    <x v="1"/>
    <s v="Virtual"/>
    <s v="Virtual"/>
    <s v="Virtual"/>
    <n v="2"/>
    <n v="0"/>
    <n v="6"/>
    <n v="6"/>
    <m/>
  </r>
  <r>
    <x v="0"/>
    <x v="1"/>
    <d v="2024-10-10T00:00:00"/>
    <d v="2024-10-10T00:00:00"/>
    <s v="Children's Professional Ballet Folklorico Company"/>
    <x v="0"/>
    <s v="Anita Martinez Recreation Center"/>
    <s v="4422 Live Oak St, Dallas, TX"/>
    <n v="75204"/>
    <n v="1"/>
    <n v="11"/>
    <n v="0"/>
    <n v="11"/>
    <m/>
  </r>
  <r>
    <x v="7"/>
    <x v="0"/>
    <d v="2024-10-10T00:00:00"/>
    <d v="2024-10-10T00:00:00"/>
    <s v="Learning HUBS"/>
    <x v="0"/>
    <s v="Vickery Meadows"/>
    <s v="7110 Holly Hill Dr"/>
    <n v="75231"/>
    <n v="1"/>
    <n v="0"/>
    <n v="19"/>
    <n v="19"/>
    <m/>
  </r>
  <r>
    <x v="7"/>
    <x v="0"/>
    <d v="2024-10-10T00:00:00"/>
    <d v="2024-10-10T00:00:00"/>
    <s v="The Fellowship Initiative"/>
    <x v="0"/>
    <s v="Big Thought HQ"/>
    <s v="1409 Botham Jean Blvd., Suite 1015"/>
    <n v="75215"/>
    <n v="1"/>
    <n v="0"/>
    <n v="22"/>
    <n v="22"/>
    <m/>
  </r>
  <r>
    <x v="7"/>
    <x v="0"/>
    <d v="2024-10-10T00:00:00"/>
    <d v="2024-10-10T00:00:00"/>
    <s v="Thriving Minds After School"/>
    <x v="0"/>
    <s v="Lakewood Elementary School"/>
    <s v="3000 Hillbrook St"/>
    <n v="75214"/>
    <n v="1"/>
    <n v="0"/>
    <n v="4"/>
    <n v="4"/>
    <m/>
  </r>
  <r>
    <x v="9"/>
    <x v="1"/>
    <d v="2024-10-10T00:00:00"/>
    <d v="2024-10-10T00:00:00"/>
    <s v="YEMAYA Rehearsals"/>
    <x v="0"/>
    <s v="Latino Cultural Center (Auditoium)"/>
    <s v="2600 Live Oak St. Dallas, TX"/>
    <n v="75204"/>
    <n v="1"/>
    <n v="0"/>
    <n v="14"/>
    <n v="14"/>
    <m/>
  </r>
  <r>
    <x v="9"/>
    <x v="0"/>
    <d v="2024-10-10T00:00:00"/>
    <d v="2024-10-10T00:00:00"/>
    <s v="Latinidadeas: ASYC Dance Workshop"/>
    <x v="0"/>
    <s v="Bruce Wood Dance Gallery"/>
    <m/>
    <n v="75207"/>
    <n v="1"/>
    <n v="0"/>
    <n v="20"/>
    <n v="20"/>
    <m/>
  </r>
  <r>
    <x v="9"/>
    <x v="1"/>
    <d v="2024-10-10T00:00:00"/>
    <d v="2024-10-10T00:00:00"/>
    <s v="Latinidades: Combat Hippies Dress rehearsal"/>
    <x v="0"/>
    <s v="Latino Cultural Center (Multi-Form)"/>
    <s v="2600 Live Oak St. Dallas, TX"/>
    <n v="75204"/>
    <n v="1"/>
    <n v="0"/>
    <n v="12"/>
    <n v="12"/>
    <m/>
  </r>
  <r>
    <x v="9"/>
    <x v="0"/>
    <d v="2024-10-10T00:00:00"/>
    <d v="2024-10-10T00:00:00"/>
    <s v="Latinidadeas: ASYC Dance Workshop"/>
    <x v="0"/>
    <s v="Bruce Wood Dance Gallery"/>
    <m/>
    <n v="75207"/>
    <n v="1"/>
    <n v="0"/>
    <n v="20"/>
    <n v="20"/>
    <m/>
  </r>
  <r>
    <x v="14"/>
    <x v="9"/>
    <d v="2024-10-10T00:00:00"/>
    <d v="2024-10-10T00:00:00"/>
    <s v="Keller High School"/>
    <x v="0"/>
    <s v="The Sixth Floor Museum at Dealey Plaza"/>
    <s v="411 Elm Street"/>
    <n v="75202"/>
    <n v="1"/>
    <n v="47"/>
    <n v="4"/>
    <n v="51"/>
    <m/>
  </r>
  <r>
    <x v="15"/>
    <x v="3"/>
    <d v="2024-10-10T00:00:00"/>
    <d v="2024-10-10T00:00:00"/>
    <s v="Salesman Club"/>
    <x v="0"/>
    <s v="Hall of State"/>
    <s v="3939 Grand Avenue"/>
    <n v="75210"/>
    <n v="1"/>
    <s v="X"/>
    <n v="300"/>
    <n v="300"/>
    <m/>
  </r>
  <r>
    <x v="16"/>
    <x v="0"/>
    <d v="2024-10-10T00:00:00"/>
    <d v="2024-10-12T00:00:00"/>
    <s v="Arturo's Art &amp; Me"/>
    <x v="0"/>
    <s v="Dallas Museum of Art"/>
    <s v="1717 N Harwood"/>
    <n v="75201"/>
    <n v="2"/>
    <n v="42"/>
    <m/>
    <n v="42"/>
    <m/>
  </r>
  <r>
    <x v="18"/>
    <x v="5"/>
    <d v="2024-10-10T00:00:00"/>
    <d v="2024-10-10T00:00:00"/>
    <s v="Movie Night "/>
    <x v="0"/>
    <s v="La Cantera Arts Conservatory"/>
    <s v="1050 N Wesmoreland #328"/>
    <n v="75211"/>
    <n v="1"/>
    <n v="0"/>
    <n v="72"/>
    <n v="72"/>
    <m/>
  </r>
  <r>
    <x v="24"/>
    <x v="0"/>
    <d v="2024-10-10T00:00:00"/>
    <d v="2024-10-10T00:00:00"/>
    <s v="Tech Truck"/>
    <x v="0"/>
    <s v="Dallas PL - Pleasant Grove Branch"/>
    <s v="7310 Lake June Rd"/>
    <n v="75217"/>
    <n v="1"/>
    <m/>
    <n v="15"/>
    <n v="15"/>
    <m/>
  </r>
  <r>
    <x v="24"/>
    <x v="0"/>
    <d v="2024-10-10T00:00:00"/>
    <d v="2024-10-31T00:00:00"/>
    <s v="Onsite Lab: What's the Matter"/>
    <x v="0"/>
    <s v="Perot Museum of Nature and Science"/>
    <s v="2202 N Field Street"/>
    <n v="75201"/>
    <n v="5"/>
    <n v="40"/>
    <n v="103"/>
    <n v="143"/>
    <m/>
  </r>
  <r>
    <x v="43"/>
    <x v="5"/>
    <d v="2024-10-10T00:00:00"/>
    <d v="2024-10-28T00:00:00"/>
    <s v="Dallas Area Senior Concerts"/>
    <x v="0"/>
    <s v="C.C. Young: Hillside"/>
    <s v="4847 W. Lawther Drive"/>
    <n v="75214"/>
    <n v="1"/>
    <n v="0"/>
    <n v="30"/>
    <n v="30"/>
    <m/>
  </r>
  <r>
    <x v="43"/>
    <x v="5"/>
    <d v="2024-10-10T00:00:00"/>
    <d v="2024-10-10T00:00:00"/>
    <s v="Dallas Area Senior Concerts"/>
    <x v="0"/>
    <s v="C.C. Young: Vista 6th Floor"/>
    <s v="4847 W. Lawther Drive"/>
    <n v="75214"/>
    <n v="1"/>
    <n v="0"/>
    <n v="15"/>
    <n v="15"/>
    <m/>
  </r>
  <r>
    <x v="43"/>
    <x v="5"/>
    <d v="2024-10-10T00:00:00"/>
    <d v="2024-10-18T00:00:00"/>
    <s v="Dallas Area Senior Concerts"/>
    <x v="0"/>
    <s v="Brentwood Place Two"/>
    <s v="3505 South Buckner"/>
    <n v="75227"/>
    <n v="1"/>
    <n v="0"/>
    <n v="17"/>
    <n v="17"/>
    <m/>
  </r>
  <r>
    <x v="26"/>
    <x v="5"/>
    <d v="2024-10-10T00:00:00"/>
    <d v="2024-10-10T00:00:00"/>
    <s v="Poetry Smash"/>
    <x v="0"/>
    <s v="TBAAL "/>
    <s v="1309 Canton Street"/>
    <n v="75201"/>
    <n v="1"/>
    <n v="58"/>
    <n v="0"/>
    <n v="58"/>
    <m/>
  </r>
  <r>
    <x v="33"/>
    <x v="3"/>
    <d v="2024-10-10T00:00:00"/>
    <d v="2024-10-10T00:00:00"/>
    <s v="The King of Diamonds / Rena Pederson Talk + Book Signing"/>
    <x v="0"/>
    <s v="Winspear Opera House"/>
    <s v="2403 Flora St"/>
    <n v="75201"/>
    <n v="1"/>
    <m/>
    <m/>
    <n v="0"/>
    <m/>
  </r>
  <r>
    <x v="37"/>
    <x v="0"/>
    <d v="2024-10-10T00:00:00"/>
    <d v="2024-10-10T00:00:00"/>
    <s v="Emerging Voices Stone Soup"/>
    <x v="0"/>
    <s v="The Writer's Garret "/>
    <s v="215 S. Tyler Street"/>
    <n v="75208"/>
    <n v="1"/>
    <n v="0"/>
    <n v="11"/>
    <n v="11"/>
    <m/>
  </r>
  <r>
    <x v="0"/>
    <x v="0"/>
    <d v="2024-10-10T00:00:00"/>
    <d v="2024-10-10T00:00:00"/>
    <s v="Crafty Thursday: Hispanic Heritage Month"/>
    <x v="1"/>
    <s v="Zoom"/>
    <m/>
    <m/>
    <n v="1"/>
    <n v="0"/>
    <n v="25"/>
    <n v="25"/>
    <m/>
  </r>
  <r>
    <x v="7"/>
    <x v="0"/>
    <d v="2024-10-11T00:00:00"/>
    <d v="2024-10-11T00:00:00"/>
    <s v="The Fellowship Initiative"/>
    <x v="0"/>
    <s v="Big Thought HQ"/>
    <s v="1409 Botham Jean Blvd., Suite 1015"/>
    <n v="75215"/>
    <n v="1"/>
    <n v="0"/>
    <n v="22"/>
    <n v="22"/>
    <m/>
  </r>
  <r>
    <x v="9"/>
    <x v="1"/>
    <d v="2024-10-11T00:00:00"/>
    <d v="2024-10-11T00:00:00"/>
    <s v="Latinidades: Combat Hippies rehearsal"/>
    <x v="0"/>
    <s v="Latino Cultural Center (Multi-Form)"/>
    <s v="2600 Live Oak St. Dallas, TX"/>
    <n v="75204"/>
    <n v="1"/>
    <n v="0"/>
    <n v="10"/>
    <n v="10"/>
    <m/>
  </r>
  <r>
    <x v="9"/>
    <x v="5"/>
    <d v="2024-10-11T00:00:00"/>
    <d v="2024-10-11T00:00:00"/>
    <s v="Latinidades: Combat Hippies Perofmrnace 1"/>
    <x v="0"/>
    <s v="Latino Cultural Center (Multi-Form)"/>
    <s v="2600 Live Oak St. Dallas, TX"/>
    <n v="75204"/>
    <n v="1"/>
    <n v="31"/>
    <n v="10"/>
    <n v="41"/>
    <m/>
  </r>
  <r>
    <x v="17"/>
    <x v="0"/>
    <d v="2024-10-11T00:00:00"/>
    <d v="2024-10-11T00:00:00"/>
    <s v="Project Discovery: Dracula: A Comedy of Terrors"/>
    <x v="0"/>
    <s v="Kalita Humphreys Theater "/>
    <s v="3636 Turtle Creek Blvd"/>
    <n v="75204"/>
    <n v="8"/>
    <n v="0"/>
    <n v="69"/>
    <n v="69"/>
    <n v="2"/>
  </r>
  <r>
    <x v="38"/>
    <x v="8"/>
    <d v="2024-10-11T00:00:00"/>
    <d v="2024-10-13T00:00:00"/>
    <s v="Hay Festival Forum Dallas"/>
    <x v="0"/>
    <s v="Bishop Arts District"/>
    <s v="Bishop Arts District"/>
    <n v="75208"/>
    <n v="3"/>
    <n v="0"/>
    <n v="500"/>
    <n v="500"/>
    <m/>
  </r>
  <r>
    <x v="18"/>
    <x v="5"/>
    <d v="2024-10-11T00:00:00"/>
    <d v="2024-10-11T00:00:00"/>
    <s v="Hispanic Heritage show"/>
    <x v="0"/>
    <s v="Love Field Lobby Stage"/>
    <m/>
    <n v="75218"/>
    <n v="1"/>
    <n v="0"/>
    <n v="4500"/>
    <n v="4500"/>
    <m/>
  </r>
  <r>
    <x v="22"/>
    <x v="0"/>
    <d v="2024-10-11T00:00:00"/>
    <d v="2024-10-11T00:00:00"/>
    <s v="Guided Tour: Jackson Technology Center"/>
    <x v="0"/>
    <s v="Nasher Sculpture Center"/>
    <s v="2001 Flora St. "/>
    <n v="75201"/>
    <n v="1"/>
    <m/>
    <n v="30"/>
    <n v="30"/>
    <m/>
  </r>
  <r>
    <x v="24"/>
    <x v="0"/>
    <d v="2024-10-11T00:00:00"/>
    <d v="2024-10-11T00:00:00"/>
    <s v="Outreach Demo: Thermal Reactions"/>
    <x v="0"/>
    <s v="Spanish World School Elementary "/>
    <s v="7159 E Grand Ave"/>
    <n v="75223"/>
    <n v="1"/>
    <n v="60"/>
    <m/>
    <n v="60"/>
    <m/>
  </r>
  <r>
    <x v="26"/>
    <x v="5"/>
    <d v="2024-10-11T00:00:00"/>
    <d v="2024-10-01T00:00:00"/>
    <s v="Downtown Dallas Comedy"/>
    <x v="0"/>
    <s v="TBAAL "/>
    <s v="1309 Canton Street"/>
    <n v="75201"/>
    <n v="1"/>
    <n v="110"/>
    <n v="0"/>
    <n v="110"/>
    <m/>
  </r>
  <r>
    <x v="37"/>
    <x v="5"/>
    <d v="2024-10-11T00:00:00"/>
    <d v="2024-10-11T00:00:00"/>
    <s v="2324-104A Inner Moonlight Poetry Reading"/>
    <x v="0"/>
    <s v="The Wild Detectives"/>
    <s v="314 W. Eighth Street"/>
    <n v="75208"/>
    <n v="1"/>
    <n v="0"/>
    <n v="42"/>
    <n v="42"/>
    <m/>
  </r>
  <r>
    <x v="37"/>
    <x v="0"/>
    <d v="2024-10-12T00:00:00"/>
    <d v="2024-10-26T00:00:00"/>
    <s v="2324-101A CAVARTS Writing Workshop "/>
    <x v="1"/>
    <s v="Virtual"/>
    <s v="Virtual"/>
    <s v="Virtual"/>
    <n v="2"/>
    <n v="0"/>
    <n v="16"/>
    <n v="16"/>
    <m/>
  </r>
  <r>
    <x v="0"/>
    <x v="0"/>
    <d v="2024-10-12T00:00:00"/>
    <d v="2024-10-12T00:00:00"/>
    <s v="ANMBF Dance Academy Ballet Folklorico Toddlers 9:30 AM"/>
    <x v="0"/>
    <s v="Anita Martinez Recreation Center"/>
    <s v="3212 N Winnetka Ave, Dallas, TX 75212"/>
    <n v="75212"/>
    <n v="1"/>
    <n v="16"/>
    <n v="0"/>
    <n v="16"/>
    <m/>
  </r>
  <r>
    <x v="0"/>
    <x v="1"/>
    <d v="2024-10-12T00:00:00"/>
    <d v="2024-10-12T00:00:00"/>
    <s v="Mini Professional Ballet Folklorico Company"/>
    <x v="0"/>
    <s v="Anita Martinez Recreation Center"/>
    <s v="3212 N Winnetka Ave, Dallas, TX 75212"/>
    <n v="75212"/>
    <n v="1"/>
    <n v="8"/>
    <n v="0"/>
    <n v="8"/>
    <m/>
  </r>
  <r>
    <x v="0"/>
    <x v="0"/>
    <d v="2024-10-12T00:00:00"/>
    <d v="2024-10-12T00:00:00"/>
    <s v="ANMBF Dance Academy Classical Ballet Kids 9:30 AM"/>
    <x v="0"/>
    <s v="Anita Martinez Recreation Center"/>
    <s v="3212 N Winnetka Ave, Dallas, TX 75212"/>
    <n v="75212"/>
    <n v="1"/>
    <n v="8"/>
    <n v="0"/>
    <n v="8"/>
    <m/>
  </r>
  <r>
    <x v="0"/>
    <x v="0"/>
    <d v="2024-10-12T00:00:00"/>
    <d v="2024-10-12T00:00:00"/>
    <s v="ANMBF Dance Academy Ballet Folklorico Kids 10:30 AM"/>
    <x v="0"/>
    <s v="Anita Martinez Recreation Center"/>
    <s v="3212 N Winnetka Ave, Dallas, TX 75212"/>
    <n v="75212"/>
    <n v="1"/>
    <n v="19"/>
    <n v="0"/>
    <n v="19"/>
    <m/>
  </r>
  <r>
    <x v="0"/>
    <x v="0"/>
    <d v="2024-10-12T00:00:00"/>
    <d v="2024-10-12T00:00:00"/>
    <s v="ANMBF Dance Academy Classical Ballet Toddlers 10:30 AM"/>
    <x v="0"/>
    <s v="Anita Martinez Recreation Center"/>
    <s v="3212 N Winnetka Ave, Dallas, TX 75212"/>
    <n v="75212"/>
    <n v="1"/>
    <n v="10"/>
    <n v="0"/>
    <n v="10"/>
    <m/>
  </r>
  <r>
    <x v="49"/>
    <x v="10"/>
    <s v="N/A"/>
    <s v="N/A"/>
    <s v="NO EVENTS-OCT 2024"/>
    <x v="2"/>
    <m/>
    <m/>
    <m/>
    <m/>
    <m/>
    <m/>
    <n v="0"/>
    <m/>
  </r>
  <r>
    <x v="0"/>
    <x v="0"/>
    <d v="2024-10-12T00:00:00"/>
    <d v="2024-10-12T00:00:00"/>
    <s v="ANMBF Dance Academy Ballet Folklorico Kids 1 1:30 AM"/>
    <x v="0"/>
    <s v="Anita Martinez Recreation Center"/>
    <s v="3212 N Winnetka Ave, Dallas, TX 75212"/>
    <n v="75212"/>
    <n v="1"/>
    <n v="9"/>
    <n v="0"/>
    <n v="9"/>
    <m/>
  </r>
  <r>
    <x v="0"/>
    <x v="0"/>
    <d v="2024-10-12T00:00:00"/>
    <d v="2024-10-12T00:00:00"/>
    <s v="ANMBF Dance Academy Ballet Folklorico Teen and Adult Beginner 11:30 AM"/>
    <x v="0"/>
    <s v="Anita Martinez Recreation Center"/>
    <s v="3212 N Winnetka Ave, Dallas, TX 75212"/>
    <n v="75212"/>
    <n v="1"/>
    <n v="17"/>
    <n v="0"/>
    <n v="17"/>
    <m/>
  </r>
  <r>
    <x v="0"/>
    <x v="0"/>
    <d v="2024-10-12T00:00:00"/>
    <d v="2024-10-12T00:00:00"/>
    <s v="ANMBF Dance Academy Ballet Folklorico Teen and Adult Intermediate 12:30 PM"/>
    <x v="0"/>
    <s v="Anita Martinez Recreation Center"/>
    <s v="3212 N Winnetka Ave, Dallas, TX 75212"/>
    <n v="75212"/>
    <n v="1"/>
    <n v="5"/>
    <n v="0"/>
    <n v="5"/>
    <m/>
  </r>
  <r>
    <x v="0"/>
    <x v="5"/>
    <d v="2024-10-12T00:00:00"/>
    <d v="2024-10-12T00:00:00"/>
    <s v="Wonders of Mexico"/>
    <x v="0"/>
    <s v="Mundo Latino Stage"/>
    <s v="3800 Perry Ave, Dallas, TX"/>
    <n v="75210"/>
    <n v="1"/>
    <n v="0"/>
    <n v="155"/>
    <n v="155"/>
    <m/>
  </r>
  <r>
    <x v="2"/>
    <x v="0"/>
    <d v="2024-10-12T00:00:00"/>
    <d v="2024-10-20T00:00:00"/>
    <s v="AiR Palestinian Tatreez Workshop"/>
    <x v="0"/>
    <s v="Arts Mission Oak Cliff"/>
    <s v="410 S Windomere Ave"/>
    <n v="75208"/>
    <n v="2"/>
    <n v="25"/>
    <n v="0"/>
    <n v="25"/>
    <m/>
  </r>
  <r>
    <x v="5"/>
    <x v="1"/>
    <d v="2024-10-12T00:00:00"/>
    <d v="2024-10-12T00:00:00"/>
    <s v="Nutcracker Rehearsals"/>
    <x v="0"/>
    <s v="BNT Studios"/>
    <s v="10675 E. Northwest Higway, Suite 2400"/>
    <n v="75238"/>
    <n v="5"/>
    <n v="0"/>
    <n v="56"/>
    <n v="56"/>
    <n v="2"/>
  </r>
  <r>
    <x v="7"/>
    <x v="0"/>
    <d v="2024-10-12T00:00:00"/>
    <d v="2024-10-12T00:00:00"/>
    <s v="The Fellowship Initiative"/>
    <x v="0"/>
    <s v="Big Thought HQ"/>
    <s v="1409 Botham Jean Blvd., Suite 1015"/>
    <n v="75215"/>
    <n v="1"/>
    <n v="0"/>
    <n v="25"/>
    <n v="25"/>
    <m/>
  </r>
  <r>
    <x v="9"/>
    <x v="1"/>
    <d v="2024-10-12T00:00:00"/>
    <d v="2024-10-12T00:00:00"/>
    <s v="Latinidades: YEMAYA TECH"/>
    <x v="0"/>
    <s v="Latino Cultural Center (Multi-Form)"/>
    <s v="2600 Live Oak St. Dallas, TX"/>
    <n v="75204"/>
    <n v="1"/>
    <n v="0"/>
    <n v="12"/>
    <n v="12"/>
    <m/>
  </r>
  <r>
    <x v="9"/>
    <x v="5"/>
    <d v="2024-10-12T00:00:00"/>
    <d v="2024-10-12T00:00:00"/>
    <s v="El Primer Abrazo"/>
    <x v="0"/>
    <s v="Latino Cultural Center (Auditoium)"/>
    <s v="2600 Live Oak St. Dallas, TX"/>
    <n v="75204"/>
    <n v="1"/>
    <n v="55"/>
    <n v="12"/>
    <n v="67"/>
    <m/>
  </r>
  <r>
    <x v="9"/>
    <x v="5"/>
    <d v="2024-10-12T00:00:00"/>
    <d v="2024-10-12T00:00:00"/>
    <s v="Latinidades: YEMAYA Performance 1"/>
    <x v="0"/>
    <s v="Latino Cultural Center (Multi-Form)"/>
    <s v="2600 Live Oak St. Dallas, TX"/>
    <n v="75204"/>
    <n v="1"/>
    <n v="0"/>
    <n v="70"/>
    <n v="70"/>
    <m/>
  </r>
  <r>
    <x v="9"/>
    <x v="5"/>
    <d v="2024-10-12T00:00:00"/>
    <d v="2024-10-12T00:00:00"/>
    <s v="Latinidades: Combat Hippies Perofmrnace 2"/>
    <x v="0"/>
    <s v="Latino Cultural Center (Multi-Form)"/>
    <s v="2600 Live Oak St. Dallas, TX"/>
    <n v="75204"/>
    <n v="1"/>
    <n v="75"/>
    <n v="12"/>
    <n v="87"/>
    <m/>
  </r>
  <r>
    <x v="9"/>
    <x v="5"/>
    <d v="2024-10-12T00:00:00"/>
    <d v="2024-10-12T00:00:00"/>
    <s v="Bombazo DFW"/>
    <x v="0"/>
    <s v="Latino Cultural Center (PLAZA)"/>
    <s v="2600 Live Oak St. Dallas, TX"/>
    <n v="75204"/>
    <n v="1"/>
    <n v="0"/>
    <n v="80"/>
    <n v="80"/>
    <n v="2"/>
  </r>
  <r>
    <x v="50"/>
    <x v="0"/>
    <d v="2024-10-12T00:00:00"/>
    <d v="2024-10-26T00:00:00"/>
    <s v="Open Studio"/>
    <x v="0"/>
    <s v="Color Me Empowered HQ"/>
    <s v="2101 West Clarendon"/>
    <n v="75208"/>
    <n v="2"/>
    <n v="0"/>
    <n v="4"/>
    <n v="4"/>
    <m/>
  </r>
  <r>
    <x v="16"/>
    <x v="0"/>
    <d v="2024-10-12T00:00:00"/>
    <d v="2024-10-12T00:00:00"/>
    <s v="Family Workshop"/>
    <x v="0"/>
    <s v="Dallas Museum of Art"/>
    <s v="1717 N Harwood"/>
    <n v="75201"/>
    <n v="1"/>
    <n v="18"/>
    <m/>
    <n v="18"/>
    <m/>
  </r>
  <r>
    <x v="38"/>
    <x v="8"/>
    <d v="2024-10-12T00:00:00"/>
    <d v="2024-10-12T00:00:00"/>
    <s v="Natalia Toledo with Florentino Solano &amp; Yásnaya Elena Aguilar"/>
    <x v="0"/>
    <s v="The Wild Detectives"/>
    <s v="314 West Eighth Street"/>
    <n v="75208"/>
    <n v="1"/>
    <n v="0"/>
    <n v="60"/>
    <n v="60"/>
    <m/>
  </r>
  <r>
    <x v="39"/>
    <x v="1"/>
    <d v="2024-10-12T00:00:00"/>
    <d v="2024-10-12T00:00:00"/>
    <s v="Ensemble Rehearsal"/>
    <x v="0"/>
    <s v=" Sammons Center for the Arts"/>
    <s v="3630 Harry Hines Blvd."/>
    <n v="75219"/>
    <n v="1"/>
    <n v="71"/>
    <n v="9"/>
    <n v="80"/>
    <n v="2"/>
  </r>
  <r>
    <x v="22"/>
    <x v="0"/>
    <d v="2024-10-12T00:00:00"/>
    <d v="2024-10-12T00:00:00"/>
    <s v="Guided Tour: Elgin HS Art Club"/>
    <x v="0"/>
    <s v="Nasher Sculpture Center"/>
    <s v="2001 Flora St. "/>
    <n v="75201"/>
    <n v="1"/>
    <m/>
    <n v="20"/>
    <n v="20"/>
    <m/>
  </r>
  <r>
    <x v="48"/>
    <x v="0"/>
    <d v="2024-10-12T00:00:00"/>
    <d v="2024-10-12T00:00:00"/>
    <s v="Multimedia Appren0ceship Program"/>
    <x v="0"/>
    <s v="George Allen Court Building"/>
    <s v="600 Commerce St"/>
    <n v="75202"/>
    <n v="1"/>
    <n v="0"/>
    <n v="19"/>
    <n v="19"/>
    <m/>
  </r>
  <r>
    <x v="24"/>
    <x v="0"/>
    <d v="2024-10-12T00:00:00"/>
    <d v="2024-10-12T00:00:00"/>
    <s v="Tech Truck"/>
    <x v="0"/>
    <s v="Dallas Public Library Maker Club"/>
    <s v="1515 Young St"/>
    <n v="75201"/>
    <n v="1"/>
    <m/>
    <n v="4"/>
    <n v="4"/>
    <m/>
  </r>
  <r>
    <x v="24"/>
    <x v="0"/>
    <d v="2024-10-12T00:00:00"/>
    <d v="2024-10-18T00:00:00"/>
    <s v="Onsite Lab: Heart of the Matter - Dissection"/>
    <x v="0"/>
    <s v="Perot Museum of Nature and Science"/>
    <s v="2201 N Field Street"/>
    <n v="75201"/>
    <n v="4"/>
    <n v="99"/>
    <n v="14"/>
    <n v="113"/>
    <m/>
  </r>
  <r>
    <x v="41"/>
    <x v="5"/>
    <d v="2024-10-12T00:00:00"/>
    <d v="2024-10-12T00:00:00"/>
    <s v="Peter White &amp; Vincent Ingala"/>
    <x v="0"/>
    <s v="Dallas Zoo"/>
    <s v="650 S R L Thornton Freeway"/>
    <n v="75203"/>
    <n v="1"/>
    <n v="499"/>
    <n v="27"/>
    <n v="526"/>
    <m/>
  </r>
  <r>
    <x v="26"/>
    <x v="5"/>
    <d v="2024-10-12T00:00:00"/>
    <d v="2024-10-12T00:00:00"/>
    <s v="Downtown Dallas Comedy"/>
    <x v="0"/>
    <s v="TBAAL "/>
    <s v="1309 Canton Street"/>
    <n v="75201"/>
    <n v="1"/>
    <n v="99"/>
    <n v="0"/>
    <n v="99"/>
    <n v="2"/>
  </r>
  <r>
    <x v="32"/>
    <x v="8"/>
    <d v="2024-10-12T00:00:00"/>
    <d v="2024-10-12T00:00:00"/>
    <s v="KidFilm/USAFF preview screening of &quot;Gracie &amp; Pedro: Pets to the Rescue!&quot; (with Rec Centers in attendance + free swag from TCAP)"/>
    <x v="0"/>
    <s v="AMC Northpark"/>
    <s v="8687 N Central Expwy"/>
    <n v="75225"/>
    <n v="2"/>
    <n v="0"/>
    <n v="200"/>
    <n v="200"/>
    <m/>
  </r>
  <r>
    <x v="2"/>
    <x v="5"/>
    <d v="2024-10-13T00:00:00"/>
    <d v="2024-10-13T00:00:00"/>
    <s v="The Movement Loft - Once Upon A 5, 6, 7, 8"/>
    <x v="0"/>
    <s v="Arts Mission Oak Cliff"/>
    <s v="410 S Windomere Ave"/>
    <n v="75208"/>
    <n v="2"/>
    <n v="200"/>
    <n v="0"/>
    <n v="200"/>
    <n v="2"/>
  </r>
  <r>
    <x v="9"/>
    <x v="1"/>
    <d v="2024-10-13T00:00:00"/>
    <d v="2024-10-13T00:00:00"/>
    <s v="Latinidades: Combat Hippies Load out"/>
    <x v="0"/>
    <s v="Latino Cultural Center (Multi-Form)"/>
    <s v="2600 Live Oak St. Dallas, TX"/>
    <n v="75204"/>
    <n v="1"/>
    <n v="0"/>
    <n v="10"/>
    <n v="10"/>
    <m/>
  </r>
  <r>
    <x v="9"/>
    <x v="5"/>
    <d v="2024-10-13T00:00:00"/>
    <d v="2024-10-13T00:00:00"/>
    <s v="Latinidades: YEMAYA Performance 2"/>
    <x v="0"/>
    <s v="Latino Cultural Center (Multi-Form)"/>
    <s v="2600 Live Oak St. Dallas, TX"/>
    <n v="75204"/>
    <n v="1"/>
    <n v="0"/>
    <n v="92"/>
    <n v="92"/>
    <m/>
  </r>
  <r>
    <x v="38"/>
    <x v="5"/>
    <d v="2024-10-13T00:00:00"/>
    <d v="2024-10-13T00:00:00"/>
    <s v="Book Signing: Pontiac with Jim Schutze"/>
    <x v="0"/>
    <s v="Lochwood Branch Library"/>
    <s v="11221 Lochwood Boulevard"/>
    <n v="75218"/>
    <n v="1"/>
    <n v="0"/>
    <n v="50"/>
    <n v="50"/>
    <m/>
  </r>
  <r>
    <x v="38"/>
    <x v="8"/>
    <d v="2024-10-13T00:00:00"/>
    <d v="2024-10-13T00:00:00"/>
    <s v="Jim Schutze"/>
    <x v="0"/>
    <s v="The Wild Detectives"/>
    <s v="314 West Eighth Street"/>
    <n v="75208"/>
    <n v="1"/>
    <n v="0"/>
    <n v="75"/>
    <n v="75"/>
    <m/>
  </r>
  <r>
    <x v="38"/>
    <x v="5"/>
    <d v="2024-10-13T00:00:00"/>
    <d v="2024-10-13T00:00:00"/>
    <s v="Book Signing: Pontiac with Jim Schutze"/>
    <x v="0"/>
    <s v="Lochwood Branch Library"/>
    <s v="11221 Lochwood Boulevard"/>
    <n v="75218"/>
    <n v="1"/>
    <n v="0"/>
    <n v="50"/>
    <n v="50"/>
    <m/>
  </r>
  <r>
    <x v="39"/>
    <x v="0"/>
    <d v="2024-10-13T00:00:00"/>
    <d v="2024-10-13T00:00:00"/>
    <s v="Pre-concert Lecture w/Jon Cziner"/>
    <x v="0"/>
    <s v="Meyerson Symphony Center"/>
    <s v="2301 Flora St."/>
    <n v="75201"/>
    <n v="1"/>
    <m/>
    <n v="20"/>
    <n v="20"/>
    <m/>
  </r>
  <r>
    <x v="39"/>
    <x v="1"/>
    <d v="2024-10-13T00:00:00"/>
    <d v="2024-10-13T00:00:00"/>
    <s v="Ensemble Rehearsals"/>
    <x v="0"/>
    <s v=" Sammons Center for the Arts"/>
    <s v="3630 Harry Hines Blvd."/>
    <n v="75219"/>
    <n v="5"/>
    <n v="226"/>
    <n v="22"/>
    <n v="248"/>
    <m/>
  </r>
  <r>
    <x v="39"/>
    <x v="5"/>
    <d v="2024-10-13T00:00:00"/>
    <d v="2024-10-13T00:00:00"/>
    <s v="GDYO Season Opener Concert"/>
    <x v="0"/>
    <s v="Meyerson Symphony Center"/>
    <s v="2301 Flora St."/>
    <n v="75201"/>
    <n v="1"/>
    <n v="232"/>
    <n v="361"/>
    <n v="593"/>
    <n v="13"/>
  </r>
  <r>
    <x v="26"/>
    <x v="3"/>
    <d v="2024-10-13T00:00:00"/>
    <d v="2024-10-13T00:00:00"/>
    <s v="Reunion Church"/>
    <x v="0"/>
    <s v="TBAAL "/>
    <s v="1309 Canton Street"/>
    <n v="75201"/>
    <n v="1"/>
    <n v="1"/>
    <n v="688"/>
    <n v="688"/>
    <n v="2"/>
  </r>
  <r>
    <x v="29"/>
    <x v="5"/>
    <d v="2024-10-13T00:00:00"/>
    <d v="2024-10-14T00:00:00"/>
    <s v="Yemaya Flamenco"/>
    <x v="0"/>
    <s v="Latino Cultural Center"/>
    <s v="Live Oak"/>
    <n v="75227"/>
    <n v="2"/>
    <n v="260"/>
    <n v="40"/>
    <n v="300"/>
    <m/>
  </r>
  <r>
    <x v="44"/>
    <x v="0"/>
    <d v="2024-10-14T00:00:00"/>
    <d v="2024-10-14T00:00:00"/>
    <s v="Visual Artists Feedback"/>
    <x v="1"/>
    <s v="Zoom"/>
    <s v="n/a"/>
    <s v="n/a"/>
    <n v="1"/>
    <n v="5"/>
    <n v="2"/>
    <n v="7"/>
    <m/>
  </r>
  <r>
    <x v="44"/>
    <x v="2"/>
    <d v="2024-10-14T00:00:00"/>
    <d v="2024-10-14T00:00:00"/>
    <s v="Awaken Creativity Songwriters Group Central"/>
    <x v="0"/>
    <s v="Central Commons"/>
    <s v="4711 Westside Dr"/>
    <n v="75209"/>
    <n v="1"/>
    <n v="9"/>
    <m/>
    <n v="9"/>
    <m/>
  </r>
  <r>
    <x v="1"/>
    <x v="2"/>
    <d v="2024-10-14T00:00:00"/>
    <d v="2024-10-28T00:00:00"/>
    <s v="Song Creation"/>
    <x v="0"/>
    <s v="Our Lady of Perpetual Help (M/F)"/>
    <s v="7625 Cortland Avenue Dallas, TX "/>
    <n v="75235"/>
    <n v="16"/>
    <n v="110"/>
    <m/>
    <n v="110"/>
    <m/>
  </r>
  <r>
    <x v="5"/>
    <x v="2"/>
    <d v="2024-10-14T00:00:00"/>
    <d v="2024-10-19T00:00:00"/>
    <s v="BNTC Classes"/>
    <x v="0"/>
    <s v="BNT Studios"/>
    <s v="10675 E. Northwest Higway, Suite 2400"/>
    <n v="75238"/>
    <n v="17"/>
    <n v="54"/>
    <n v="13"/>
    <n v="67"/>
    <m/>
  </r>
  <r>
    <x v="5"/>
    <x v="1"/>
    <d v="2024-10-14T00:00:00"/>
    <d v="2024-10-19T00:00:00"/>
    <s v="Modern Works Rehearsals"/>
    <x v="0"/>
    <s v="BNT Studios"/>
    <s v="10675 E. Northwest Higway, Suite 2400"/>
    <n v="75238"/>
    <n v="5"/>
    <n v="0"/>
    <n v="28"/>
    <n v="28"/>
    <m/>
  </r>
  <r>
    <x v="7"/>
    <x v="0"/>
    <d v="2024-10-14T00:00:00"/>
    <d v="2024-10-14T00:00:00"/>
    <s v="Creative Solutions"/>
    <x v="0"/>
    <s v="Evening Reporting Center (ERC)"/>
    <s v="1673 Terre Colony Ct"/>
    <n v="75211"/>
    <n v="1"/>
    <n v="0"/>
    <n v="7"/>
    <n v="7"/>
    <m/>
  </r>
  <r>
    <x v="7"/>
    <x v="0"/>
    <d v="2024-10-14T00:00:00"/>
    <d v="2024-10-14T00:00:00"/>
    <s v="6DQ-R - Observation"/>
    <x v="0"/>
    <s v="Lakewood Elementary School"/>
    <s v="3000 Hillbrook St"/>
    <n v="75214"/>
    <n v="1"/>
    <n v="0"/>
    <n v="1"/>
    <n v="1"/>
    <n v="14"/>
  </r>
  <r>
    <x v="9"/>
    <x v="1"/>
    <d v="2024-10-14T00:00:00"/>
    <d v="2024-10-14T00:00:00"/>
    <s v="Latinidades: Combat Hippies Restore"/>
    <x v="0"/>
    <s v="Latino Cultural Center (Multi-Form)"/>
    <s v="2600 Live Oak St. Dallas, TX"/>
    <n v="75204"/>
    <n v="1"/>
    <n v="0"/>
    <n v="6"/>
    <n v="6"/>
    <m/>
  </r>
  <r>
    <x v="34"/>
    <x v="1"/>
    <d v="2024-10-14T00:00:00"/>
    <d v="2024-10-15T00:00:00"/>
    <s v="Alfred Hitchcock's THE LODGER"/>
    <x v="0"/>
    <s v="Moody Performance Hall"/>
    <s v="2520 Flora St"/>
    <n v="75201"/>
    <n v="4"/>
    <n v="0"/>
    <n v="50"/>
    <n v="50"/>
    <m/>
  </r>
  <r>
    <x v="16"/>
    <x v="0"/>
    <d v="2024-10-14T00:00:00"/>
    <d v="2024-10-14T00:00:00"/>
    <s v="Art Babies"/>
    <x v="0"/>
    <s v="Dallas Museum of Art"/>
    <s v="1717 N Harwood"/>
    <n v="75201"/>
    <n v="3"/>
    <n v="67"/>
    <m/>
    <n v="67"/>
    <n v="2"/>
  </r>
  <r>
    <x v="45"/>
    <x v="1"/>
    <d v="2024-10-14T00:00:00"/>
    <d v="2024-10-14T00:00:00"/>
    <s v="rehearsal"/>
    <x v="0"/>
    <s v="Lovers Lane UMC"/>
    <s v="9200 Inwood Rd"/>
    <n v="75220"/>
    <n v="1"/>
    <n v="145"/>
    <n v="21.75"/>
    <n v="166.75"/>
    <m/>
  </r>
  <r>
    <x v="18"/>
    <x v="5"/>
    <d v="2024-10-14T00:00:00"/>
    <d v="2024-10-14T00:00:00"/>
    <s v="Pay What you Can Dance "/>
    <x v="0"/>
    <s v="LA Cantera Arts Conservatory"/>
    <s v="1050 N Wesmoreland #328"/>
    <n v="75211"/>
    <n v="1"/>
    <n v="0"/>
    <n v="22"/>
    <n v="22"/>
    <m/>
  </r>
  <r>
    <x v="51"/>
    <x v="0"/>
    <d v="2024-10-14T00:00:00"/>
    <d v="2024-10-14T00:00:00"/>
    <s v="OutLoud Voices Middle School Arts Camp"/>
    <x v="0"/>
    <s v="OutLoud Dallas"/>
    <s v="3137 Irving Blvd., Suite 313"/>
    <n v="75247"/>
    <n v="1"/>
    <n v="0"/>
    <n v="15"/>
    <n v="15"/>
    <m/>
  </r>
  <r>
    <x v="11"/>
    <x v="3"/>
    <d v="2024-10-14T00:00:00"/>
    <d v="2024-10-14T00:00:00"/>
    <s v="Board Meeting"/>
    <x v="0"/>
    <s v="Caddo Office"/>
    <s v="6301 Gaston Ave."/>
    <n v="75214"/>
    <n v="1"/>
    <m/>
    <n v="10"/>
    <n v="10"/>
    <m/>
  </r>
  <r>
    <x v="43"/>
    <x v="5"/>
    <d v="2024-10-14T00:00:00"/>
    <d v="2024-10-23T00:00:00"/>
    <s v="Dallas Area Senior Concerts"/>
    <x v="0"/>
    <s v="Juliette Fowler Christian Apartments"/>
    <s v="105 Juliette Fowler St.   P.O. Box 140206"/>
    <n v="75214"/>
    <n v="1"/>
    <n v="0"/>
    <n v="25"/>
    <n v="25"/>
    <m/>
  </r>
  <r>
    <x v="26"/>
    <x v="7"/>
    <d v="2024-10-14T00:00:00"/>
    <d v="2024-10-20T00:00:00"/>
    <s v="History of TBAAL"/>
    <x v="0"/>
    <s v="TBAAL "/>
    <s v="1309 Canton Street"/>
    <n v="75201"/>
    <n v="1"/>
    <n v="0"/>
    <n v="461"/>
    <n v="461"/>
    <n v="2"/>
  </r>
  <r>
    <x v="46"/>
    <x v="3"/>
    <d v="2024-10-14T00:00:00"/>
    <d v="2024-10-14T00:00:00"/>
    <s v="Board Meeting"/>
    <x v="0"/>
    <s v="Work214 Coworking &amp; Office Space"/>
    <s v="3400 Oak Grove Ave Ste 300"/>
    <n v="75204"/>
    <n v="1"/>
    <n v="0"/>
    <n v="21"/>
    <n v="21"/>
    <m/>
  </r>
  <r>
    <x v="37"/>
    <x v="0"/>
    <d v="2024-10-14T00:00:00"/>
    <d v="2024-10-28T00:00:00"/>
    <s v="Saturday Stone Soup"/>
    <x v="0"/>
    <s v="The Writer's Garret "/>
    <s v="215 S. Tyler Street"/>
    <n v="75208"/>
    <n v="2"/>
    <n v="0"/>
    <n v="18"/>
    <n v="18"/>
    <m/>
  </r>
  <r>
    <x v="30"/>
    <x v="0"/>
    <d v="2024-10-14T00:00:00"/>
    <d v="2024-10-14T00:00:00"/>
    <s v="FIGHT NIGHT!"/>
    <x v="0"/>
    <s v="Norma Young Arena Stage"/>
    <s v="2688 Laclede St., #120"/>
    <n v="75201"/>
    <n v="1"/>
    <n v="11"/>
    <n v="11"/>
    <n v="22"/>
    <m/>
  </r>
  <r>
    <x v="7"/>
    <x v="0"/>
    <d v="2024-10-14T00:00:00"/>
    <d v="2024-10-14T00:00:00"/>
    <s v="BTI Internal Meeting;Individual Planning Time/Work/Correspondence with Client;"/>
    <x v="1"/>
    <s v="Virtual "/>
    <s v="Virtual"/>
    <s v="Virtual"/>
    <n v="1"/>
    <n v="0"/>
    <n v="1"/>
    <n v="1"/>
    <m/>
  </r>
  <r>
    <x v="7"/>
    <x v="0"/>
    <d v="2024-10-14T00:00:00"/>
    <d v="2024-10-14T00:00:00"/>
    <s v="Client Project Manager Meeting;"/>
    <x v="1"/>
    <s v="Virtual "/>
    <s v="Virtual"/>
    <s v="Virtual"/>
    <n v="1"/>
    <n v="0"/>
    <n v="1"/>
    <n v="1"/>
    <n v="2"/>
  </r>
  <r>
    <x v="0"/>
    <x v="0"/>
    <d v="2024-10-14T00:00:00"/>
    <d v="2024-10-14T00:00:00"/>
    <s v="Discovery Mondays: Hispanic Heritage Month"/>
    <x v="1"/>
    <s v="Zoom"/>
    <m/>
    <m/>
    <n v="1"/>
    <n v="0"/>
    <n v="38"/>
    <n v="38"/>
    <m/>
  </r>
  <r>
    <x v="0"/>
    <x v="0"/>
    <d v="2024-10-15T00:00:00"/>
    <d v="2024-10-15T00:00:00"/>
    <s v="Culinary Tuesday: Hispanic Heritage Month"/>
    <x v="0"/>
    <s v="Jubilee Park Commuity Center"/>
    <s v="907 Bank Street, Dallas, TX"/>
    <n v="75223"/>
    <n v="1"/>
    <n v="0"/>
    <n v="7"/>
    <n v="7"/>
    <m/>
  </r>
  <r>
    <x v="0"/>
    <x v="1"/>
    <d v="2024-10-15T00:00:00"/>
    <d v="2024-10-15T00:00:00"/>
    <s v="Professional Ballet Folklorico Company"/>
    <x v="0"/>
    <s v="Anita Martinez Recreation Center"/>
    <s v="3212 N Winnetka Ave, Dallas, TX 75212"/>
    <n v="75212"/>
    <n v="1"/>
    <n v="9"/>
    <n v="0"/>
    <n v="9"/>
    <m/>
  </r>
  <r>
    <x v="1"/>
    <x v="2"/>
    <d v="2024-10-15T00:00:00"/>
    <d v="2024-10-29T00:00:00"/>
    <s v="Song Creation"/>
    <x v="0"/>
    <s v="Our Lady of Perpetual Help (T)"/>
    <s v="7625 Cortland Avenue Dallas, TX "/>
    <n v="75235"/>
    <n v="8"/>
    <n v="63"/>
    <m/>
    <n v="63"/>
    <n v="13"/>
  </r>
  <r>
    <x v="1"/>
    <x v="2"/>
    <d v="2024-10-15T00:00:00"/>
    <d v="2024-10-30T00:00:00"/>
    <s v="Song Creation"/>
    <x v="0"/>
    <s v="Uplift White Rock Preparatory"/>
    <s v="7370 Valley Glen Drive, Dallas, TX "/>
    <n v="75228"/>
    <n v="14"/>
    <m/>
    <n v="170"/>
    <n v="170"/>
    <m/>
  </r>
  <r>
    <x v="7"/>
    <x v="0"/>
    <d v="2024-10-15T00:00:00"/>
    <d v="2024-10-15T00:00:00"/>
    <s v="(A)Live"/>
    <x v="0"/>
    <s v="Sudie L. Williams TAG Academy"/>
    <s v="12600 Welch Rd"/>
    <n v="75244"/>
    <n v="1"/>
    <n v="0"/>
    <n v="8"/>
    <n v="8"/>
    <m/>
  </r>
  <r>
    <x v="7"/>
    <x v="0"/>
    <d v="2024-10-15T00:00:00"/>
    <d v="2024-10-15T00:00:00"/>
    <s v="Thriving Minds After School "/>
    <x v="0"/>
    <s v="Anne Frank Elementary School"/>
    <s v="5201 Celestial Rd"/>
    <n v="75254"/>
    <n v="1"/>
    <n v="0"/>
    <n v="31"/>
    <n v="31"/>
    <m/>
  </r>
  <r>
    <x v="7"/>
    <x v="0"/>
    <d v="2024-10-15T00:00:00"/>
    <d v="2024-10-15T00:00:00"/>
    <s v="Thriving Minds After School"/>
    <x v="0"/>
    <s v="Lakewood Elementary School"/>
    <s v="3000 Hillbrook St"/>
    <n v="75214"/>
    <n v="1"/>
    <n v="0"/>
    <n v="41"/>
    <n v="41"/>
    <m/>
  </r>
  <r>
    <x v="7"/>
    <x v="0"/>
    <d v="2024-10-15T00:00:00"/>
    <d v="2024-10-15T00:00:00"/>
    <s v="Thriving Minds After School"/>
    <x v="0"/>
    <s v="Nathan Adams Elementary School"/>
    <s v="12600 Welch Rd"/>
    <n v="75244"/>
    <n v="1"/>
    <n v="0"/>
    <n v="24"/>
    <n v="24"/>
    <n v="13"/>
  </r>
  <r>
    <x v="7"/>
    <x v="0"/>
    <d v="2024-10-15T00:00:00"/>
    <d v="2024-10-15T00:00:00"/>
    <s v="Thriving Minds After School"/>
    <x v="0"/>
    <s v="Montessori Academy at Onesimo Hernandez"/>
    <s v="5555 Maple Ave"/>
    <n v="75235"/>
    <n v="1"/>
    <n v="0"/>
    <n v="48"/>
    <n v="48"/>
    <n v="10"/>
  </r>
  <r>
    <x v="7"/>
    <x v="0"/>
    <d v="2024-10-15T00:00:00"/>
    <d v="2024-10-15T00:00:00"/>
    <s v="Thriving Minds After School"/>
    <x v="0"/>
    <s v="Prestonwood Montessori at E.D. Walker"/>
    <s v="5700 Wozencraft Dr"/>
    <s v=" 75230"/>
    <n v="1"/>
    <n v="0"/>
    <n v="64"/>
    <n v="64"/>
    <m/>
  </r>
  <r>
    <x v="7"/>
    <x v="0"/>
    <d v="2024-10-15T00:00:00"/>
    <d v="2024-10-15T00:00:00"/>
    <s v="Thriving Minds After School"/>
    <x v="0"/>
    <s v="Rosemont Lower School"/>
    <s v="1919 Stevens Forest Dr"/>
    <n v="75208"/>
    <n v="1"/>
    <n v="0"/>
    <n v="12"/>
    <n v="12"/>
    <m/>
  </r>
  <r>
    <x v="7"/>
    <x v="0"/>
    <d v="2024-10-15T00:00:00"/>
    <d v="2024-10-15T00:00:00"/>
    <s v="Thriving Minds After School"/>
    <x v="0"/>
    <s v="Rosemont Upper School"/>
    <s v="719 N Montclair Ave"/>
    <n v="75208"/>
    <n v="1"/>
    <n v="0"/>
    <n v="17"/>
    <n v="17"/>
    <m/>
  </r>
  <r>
    <x v="7"/>
    <x v="0"/>
    <d v="2024-10-15T00:00:00"/>
    <d v="2024-10-15T00:00:00"/>
    <s v="Thriving Minds After School"/>
    <x v="0"/>
    <s v="Sudie L. Williams TAG Academy"/>
    <s v="12600 Welch Rd"/>
    <n v="75244"/>
    <n v="1"/>
    <n v="0"/>
    <n v="9"/>
    <n v="9"/>
    <m/>
  </r>
  <r>
    <x v="7"/>
    <x v="0"/>
    <d v="2024-10-15T00:00:00"/>
    <d v="2024-10-15T00:00:00"/>
    <s v="Thriving Minds After School"/>
    <x v="0"/>
    <s v="Harry C. Withers Elementary School"/>
    <s v="3959 Northhaven Rd"/>
    <n v="75229"/>
    <n v="1"/>
    <n v="0"/>
    <n v="77"/>
    <n v="77"/>
    <m/>
  </r>
  <r>
    <x v="7"/>
    <x v="0"/>
    <d v="2024-10-15T00:00:00"/>
    <d v="2024-10-15T00:00:00"/>
    <s v="Launching Mental Health Tools Post Covid"/>
    <x v="0"/>
    <s v="Big Thought HQ"/>
    <s v="1409 Botham Jean Blvd., Suite 1015"/>
    <n v="75215"/>
    <n v="1"/>
    <n v="0"/>
    <n v="14"/>
    <n v="14"/>
    <m/>
  </r>
  <r>
    <x v="7"/>
    <x v="0"/>
    <d v="2024-10-15T00:00:00"/>
    <d v="2024-10-15T00:00:00"/>
    <s v="Launching: Facilitator's Guide"/>
    <x v="0"/>
    <s v="Big Thought HQ"/>
    <s v="1409 Botham Jean Blvd., Suite 1015"/>
    <n v="75215"/>
    <n v="1"/>
    <n v="0"/>
    <n v="4"/>
    <n v="4"/>
    <m/>
  </r>
  <r>
    <x v="7"/>
    <x v="0"/>
    <d v="2024-10-15T00:00:00"/>
    <d v="2024-10-15T00:00:00"/>
    <s v="Sustaining - SEL 301"/>
    <x v="0"/>
    <s v="Big Thought HQ"/>
    <s v="1409 Botham Jean Blvd., Suite 1015"/>
    <n v="75215"/>
    <n v="1"/>
    <n v="0"/>
    <n v="2"/>
    <n v="2"/>
    <m/>
  </r>
  <r>
    <x v="7"/>
    <x v="0"/>
    <d v="2024-10-15T00:00:00"/>
    <d v="2024-10-15T00:00:00"/>
    <s v="6DQ-R - Goal Setting"/>
    <x v="0"/>
    <s v="Rosemont Upper School"/>
    <s v="719 N Montclair Ave"/>
    <n v="75208"/>
    <n v="1"/>
    <n v="0"/>
    <n v="1"/>
    <n v="1"/>
    <m/>
  </r>
  <r>
    <x v="7"/>
    <x v="0"/>
    <d v="2024-10-15T00:00:00"/>
    <d v="2024-10-15T00:00:00"/>
    <s v="6DQ-R - Goal Setting"/>
    <x v="0"/>
    <s v="Sudie L. Williams TAG Academy"/>
    <s v="12600 Welch Rd"/>
    <n v="75244"/>
    <n v="1"/>
    <n v="0"/>
    <n v="1"/>
    <n v="1"/>
    <m/>
  </r>
  <r>
    <x v="7"/>
    <x v="0"/>
    <d v="2024-10-15T00:00:00"/>
    <d v="2024-10-15T00:00:00"/>
    <s v="6DQ-R - Self-Reflection"/>
    <x v="0"/>
    <s v="Sudie L. Williams TAG Academy"/>
    <s v="12600 Welch Rd"/>
    <n v="75244"/>
    <n v="1"/>
    <n v="0"/>
    <n v="1"/>
    <n v="1"/>
    <n v="14"/>
  </r>
  <r>
    <x v="7"/>
    <x v="0"/>
    <d v="2024-10-15T00:00:00"/>
    <d v="2024-10-15T00:00:00"/>
    <s v="6DQ-R - Self-Reflection"/>
    <x v="0"/>
    <s v="Rosemont Lower School"/>
    <s v="1919 Stevens Forest Dr"/>
    <n v="75208"/>
    <n v="1"/>
    <n v="0"/>
    <n v="1"/>
    <n v="1"/>
    <n v="14"/>
  </r>
  <r>
    <x v="7"/>
    <x v="0"/>
    <d v="2024-10-15T00:00:00"/>
    <d v="2024-10-15T00:00:00"/>
    <s v="6DQ-R - Observation"/>
    <x v="0"/>
    <s v="Sudie L. Williams TAG Academy"/>
    <s v="12600 Welch Rd"/>
    <n v="75244"/>
    <n v="1"/>
    <n v="0"/>
    <n v="1"/>
    <n v="1"/>
    <n v="10"/>
  </r>
  <r>
    <x v="7"/>
    <x v="0"/>
    <d v="2024-10-15T00:00:00"/>
    <d v="2024-10-15T00:00:00"/>
    <s v="6DQ-R - Observation"/>
    <x v="0"/>
    <s v="Rosemont Upper School"/>
    <s v="719 N Montclair Ave"/>
    <n v="75208"/>
    <n v="1"/>
    <n v="0"/>
    <n v="1"/>
    <n v="1"/>
    <n v="10"/>
  </r>
  <r>
    <x v="7"/>
    <x v="0"/>
    <d v="2024-10-15T00:00:00"/>
    <d v="2024-10-15T00:00:00"/>
    <s v="6DQ-R - Observation"/>
    <x v="0"/>
    <s v="Rosemont Upper School"/>
    <s v="719 N Montclair Ave"/>
    <n v="75208"/>
    <n v="1"/>
    <n v="0"/>
    <n v="1"/>
    <n v="1"/>
    <n v="10"/>
  </r>
  <r>
    <x v="9"/>
    <x v="3"/>
    <d v="2024-10-15T00:00:00"/>
    <d v="2024-10-15T00:00:00"/>
    <s v="Fair Park Community Engagement"/>
    <x v="0"/>
    <s v="Biscome Building"/>
    <s v="925 S Haskell Dallas"/>
    <n v="75223"/>
    <n v="1"/>
    <n v="0"/>
    <n v="500"/>
    <n v="500"/>
    <m/>
  </r>
  <r>
    <x v="34"/>
    <x v="5"/>
    <d v="2024-10-15T00:00:00"/>
    <d v="2024-10-15T00:00:00"/>
    <s v="Alfred Hitchcock's THE LODGER"/>
    <x v="0"/>
    <s v="Moody Performance Hall"/>
    <s v="2520 Flora St"/>
    <n v="75201"/>
    <n v="1"/>
    <n v="380"/>
    <n v="241"/>
    <n v="621"/>
    <m/>
  </r>
  <r>
    <x v="13"/>
    <x v="1"/>
    <d v="2024-10-15T00:00:00"/>
    <d v="2024-10-24T00:00:00"/>
    <s v="Pete the Cat- auditions/callbacks"/>
    <x v="0"/>
    <s v="Rosewood Center for Family Arts"/>
    <s v="5938 Skillman St"/>
    <n v="75231"/>
    <n v="3"/>
    <m/>
    <n v="77"/>
    <n v="77"/>
    <m/>
  </r>
  <r>
    <x v="16"/>
    <x v="0"/>
    <d v="2024-10-15T00:00:00"/>
    <d v="2024-10-16T00:00:00"/>
    <s v="Travis Partnership"/>
    <x v="0"/>
    <s v="William B. Travis TAG Academy"/>
    <s v="3001 McKinney Ave"/>
    <n v="75204"/>
    <n v="5"/>
    <m/>
    <n v="104"/>
    <n v="104"/>
    <n v="2"/>
  </r>
  <r>
    <x v="22"/>
    <x v="0"/>
    <d v="2024-10-15T00:00:00"/>
    <d v="2024-10-15T00:00:00"/>
    <s v="Access Program: White Cane Day"/>
    <x v="0"/>
    <s v="Nasher Sculpture Center"/>
    <s v="2001 Flora St. "/>
    <n v="75201"/>
    <n v="1"/>
    <m/>
    <n v="100"/>
    <n v="100"/>
    <m/>
  </r>
  <r>
    <x v="24"/>
    <x v="0"/>
    <d v="2024-10-15T00:00:00"/>
    <d v="2024-10-15T00:00:00"/>
    <s v="Tech Truck"/>
    <x v="0"/>
    <s v="First Baptist Home School"/>
    <s v="1707 San Jacinto"/>
    <n v="75201"/>
    <n v="1"/>
    <m/>
    <n v="50"/>
    <n v="50"/>
    <m/>
  </r>
  <r>
    <x v="52"/>
    <x v="5"/>
    <d v="2024-10-15T00:00:00"/>
    <d v="2024-10-15T00:00:00"/>
    <s v="Popup Performance - LSWO PromotionIn-Person"/>
    <x v="0"/>
    <s v="Preston Tower Condominium"/>
    <s v="6211 W. Northwest Hwy, C-150"/>
    <n v="75225"/>
    <n v="1"/>
    <n v="0"/>
    <n v="45"/>
    <n v="45"/>
    <m/>
  </r>
  <r>
    <x v="52"/>
    <x v="5"/>
    <d v="2024-10-15T00:00:00"/>
    <d v="2024-10-15T00:00:00"/>
    <s v="Popup Performance - LSWO PromotionIn-Person"/>
    <x v="0"/>
    <s v="Preston Tower Condominium"/>
    <s v="6211 W. Northwest Hwy, C-150"/>
    <n v="75225"/>
    <n v="5"/>
    <n v="0"/>
    <n v="45"/>
    <n v="45"/>
    <m/>
  </r>
  <r>
    <x v="43"/>
    <x v="5"/>
    <d v="2024-10-15T00:00:00"/>
    <d v="2024-10-09T00:00:00"/>
    <s v="Dallas Area Senior Concerts"/>
    <x v="0"/>
    <s v="Monticello West: 3rd Floor"/>
    <s v="5114 McKinney Avenue"/>
    <n v="75205"/>
    <n v="1"/>
    <n v="0"/>
    <n v="35"/>
    <n v="35"/>
    <m/>
  </r>
  <r>
    <x v="33"/>
    <x v="1"/>
    <d v="2024-10-15T00:00:00"/>
    <d v="2024-10-15T00:00:00"/>
    <s v="LA TRAVIATA Final Dress Rehearsal"/>
    <x v="0"/>
    <s v="Winspear Opera House"/>
    <s v="2403 Flora St"/>
    <n v="75201"/>
    <n v="1"/>
    <n v="0"/>
    <n v="864"/>
    <n v="864"/>
    <m/>
  </r>
  <r>
    <x v="33"/>
    <x v="0"/>
    <d v="2024-10-15T00:00:00"/>
    <d v="2024-10-15T00:00:00"/>
    <s v="LA TRAVIATA Opera Insights Panel"/>
    <x v="0"/>
    <s v="Winspear Opera House"/>
    <s v="2403 Flora St"/>
    <n v="75201"/>
    <n v="1"/>
    <n v="0"/>
    <n v="38"/>
    <n v="38"/>
    <m/>
  </r>
  <r>
    <x v="33"/>
    <x v="5"/>
    <d v="2024-10-15T00:00:00"/>
    <d v="2024-10-15T00:00:00"/>
    <s v="Touring Opera"/>
    <x v="0"/>
    <s v="George W. Truett Elementary"/>
    <s v="1810 Inadale Ave"/>
    <n v="75228"/>
    <n v="1"/>
    <n v="189"/>
    <n v="0"/>
    <n v="189"/>
    <m/>
  </r>
  <r>
    <x v="7"/>
    <x v="6"/>
    <d v="2024-10-15T00:00:00"/>
    <d v="2024-10-15T00:00:00"/>
    <s v="BLX Youth internship meeting"/>
    <x v="1"/>
    <s v="Virtual "/>
    <s v="Virtual"/>
    <s v="Virtual"/>
    <n v="1"/>
    <n v="7"/>
    <n v="0"/>
    <n v="7"/>
    <m/>
  </r>
  <r>
    <x v="7"/>
    <x v="0"/>
    <d v="2024-10-15T00:00:00"/>
    <d v="2024-10-15T00:00:00"/>
    <s v="Client Project Manager Meeting;"/>
    <x v="1"/>
    <s v="Virtual "/>
    <s v="Virtual"/>
    <s v="Virtual"/>
    <n v="1"/>
    <n v="0"/>
    <n v="2"/>
    <n v="2"/>
    <m/>
  </r>
  <r>
    <x v="0"/>
    <x v="0"/>
    <d v="2024-10-15T00:00:00"/>
    <d v="2024-10-15T00:00:00"/>
    <s v="Zumba Gold"/>
    <x v="1"/>
    <s v="Zoom"/>
    <m/>
    <m/>
    <n v="1"/>
    <n v="0"/>
    <n v="292"/>
    <n v="292"/>
    <m/>
  </r>
  <r>
    <x v="0"/>
    <x v="0"/>
    <d v="2024-10-16T00:00:00"/>
    <d v="2024-10-16T00:00:00"/>
    <s v="Senior Ballet Folklorico Company"/>
    <x v="0"/>
    <s v="Exall Park Recreation Center"/>
    <s v="1355 Adair St, Dallas, TX 75204"/>
    <n v="75204"/>
    <n v="1"/>
    <n v="4"/>
    <n v="0"/>
    <n v="4"/>
    <m/>
  </r>
  <r>
    <x v="0"/>
    <x v="1"/>
    <d v="2024-10-16T00:00:00"/>
    <d v="2024-10-16T00:00:00"/>
    <s v="Junior Professional Company"/>
    <x v="0"/>
    <s v="Anita Martinez Recreation Center"/>
    <s v="4422 Live Oak St, Dallas, TX"/>
    <n v="75204"/>
    <n v="1"/>
    <n v="10"/>
    <n v="0"/>
    <n v="10"/>
    <m/>
  </r>
  <r>
    <x v="7"/>
    <x v="0"/>
    <d v="2024-10-16T00:00:00"/>
    <d v="2024-10-16T00:00:00"/>
    <s v="Thriving Minds After School "/>
    <x v="0"/>
    <s v="Anne Frank Elementary School"/>
    <s v="5201 Celestial Rd"/>
    <n v="75254"/>
    <n v="1"/>
    <n v="0"/>
    <n v="33"/>
    <n v="33"/>
    <m/>
  </r>
  <r>
    <x v="7"/>
    <x v="0"/>
    <d v="2024-10-16T00:00:00"/>
    <d v="2024-10-16T00:00:00"/>
    <s v="Thriving Minds After School"/>
    <x v="0"/>
    <s v="Lakewood Elementary School"/>
    <s v="3000 Hillbrook St"/>
    <n v="75214"/>
    <n v="1"/>
    <n v="0"/>
    <n v="38"/>
    <n v="38"/>
    <m/>
  </r>
  <r>
    <x v="7"/>
    <x v="0"/>
    <d v="2024-10-16T00:00:00"/>
    <d v="2024-10-16T00:00:00"/>
    <s v="Thriving Minds After School"/>
    <x v="0"/>
    <s v="Nathan Adams Elementary School"/>
    <s v="12600 Welch Rd"/>
    <n v="75244"/>
    <n v="1"/>
    <n v="0"/>
    <n v="27"/>
    <n v="27"/>
    <m/>
  </r>
  <r>
    <x v="7"/>
    <x v="0"/>
    <d v="2024-10-16T00:00:00"/>
    <d v="2024-10-16T00:00:00"/>
    <s v="Thriving Minds After School"/>
    <x v="0"/>
    <s v="Montessori Academy at Onesimo Hernandez"/>
    <s v="5555 Maple Ave"/>
    <n v="75235"/>
    <n v="1"/>
    <n v="0"/>
    <n v="43"/>
    <n v="43"/>
    <m/>
  </r>
  <r>
    <x v="7"/>
    <x v="0"/>
    <d v="2024-10-16T00:00:00"/>
    <d v="2024-10-16T00:00:00"/>
    <s v="Thriving Minds After School"/>
    <x v="0"/>
    <s v="Prestonwood Montessori at E.D. Walker"/>
    <s v="5700 Wozencraft Dr"/>
    <s v=" 75230"/>
    <n v="1"/>
    <n v="0"/>
    <n v="57"/>
    <n v="57"/>
    <m/>
  </r>
  <r>
    <x v="7"/>
    <x v="0"/>
    <d v="2024-10-16T00:00:00"/>
    <d v="2024-10-16T00:00:00"/>
    <s v="Thriving Minds After School"/>
    <x v="0"/>
    <s v="Rosemont Lower School"/>
    <s v="1919 Stevens Forest Dr"/>
    <n v="75208"/>
    <n v="1"/>
    <n v="0"/>
    <n v="11"/>
    <n v="11"/>
    <m/>
  </r>
  <r>
    <x v="7"/>
    <x v="0"/>
    <d v="2024-10-16T00:00:00"/>
    <d v="2024-10-16T00:00:00"/>
    <s v="Thriving Minds After School"/>
    <x v="0"/>
    <s v="Rosemont Upper School"/>
    <s v="719 N Montclair Ave"/>
    <n v="75208"/>
    <n v="1"/>
    <n v="0"/>
    <n v="13"/>
    <n v="13"/>
    <m/>
  </r>
  <r>
    <x v="7"/>
    <x v="0"/>
    <d v="2024-10-16T00:00:00"/>
    <d v="2024-10-16T00:00:00"/>
    <s v="Thriving Minds After School"/>
    <x v="0"/>
    <s v="Harry C. Withers Elementary School"/>
    <s v="3959 Northhaven Rd"/>
    <n v="75229"/>
    <n v="1"/>
    <n v="0"/>
    <n v="76"/>
    <n v="76"/>
    <m/>
  </r>
  <r>
    <x v="7"/>
    <x v="0"/>
    <d v="2024-10-16T00:00:00"/>
    <d v="2024-10-16T00:00:00"/>
    <s v="6DQ-R - Observation"/>
    <x v="0"/>
    <s v="Prestonwood Montessori at E.D. Walker"/>
    <s v="5700 Wozencraft Dr"/>
    <s v=" 75230"/>
    <n v="1"/>
    <n v="0"/>
    <n v="1"/>
    <n v="1"/>
    <m/>
  </r>
  <r>
    <x v="7"/>
    <x v="0"/>
    <d v="2024-10-16T00:00:00"/>
    <d v="2024-10-16T00:00:00"/>
    <s v="6DQ-R - Observation"/>
    <x v="0"/>
    <s v="Prestonwood Montessori at E.D. Walker"/>
    <s v="5700 Wozencraft Dr"/>
    <s v=" 75230"/>
    <n v="1"/>
    <n v="0"/>
    <n v="1"/>
    <n v="1"/>
    <n v="10"/>
  </r>
  <r>
    <x v="7"/>
    <x v="0"/>
    <d v="2024-10-16T00:00:00"/>
    <d v="2024-10-16T00:00:00"/>
    <s v="6DQ-R - Observation"/>
    <x v="0"/>
    <s v="Montessori Academy at Onesimo Hernandez"/>
    <s v="5555 Maple Ave"/>
    <n v="75235"/>
    <n v="1"/>
    <n v="0"/>
    <n v="1"/>
    <n v="1"/>
    <n v="10"/>
  </r>
  <r>
    <x v="7"/>
    <x v="0"/>
    <d v="2024-10-16T00:00:00"/>
    <d v="2024-10-16T00:00:00"/>
    <s v="6DQ-R - Observation"/>
    <x v="0"/>
    <s v="Prestonwood Montessori at E.D. Walker"/>
    <s v="5700 Wozencraft Dr"/>
    <s v=" 75230"/>
    <n v="1"/>
    <n v="0"/>
    <n v="1"/>
    <n v="1"/>
    <m/>
  </r>
  <r>
    <x v="16"/>
    <x v="0"/>
    <d v="2024-10-16T00:00:00"/>
    <d v="2024-10-16T00:00:00"/>
    <s v="All Access Art"/>
    <x v="0"/>
    <s v="Dallas Museum of Art"/>
    <s v="1717 N Harwood"/>
    <n v="75201"/>
    <n v="1"/>
    <m/>
    <n v="23"/>
    <n v="23"/>
    <m/>
  </r>
  <r>
    <x v="16"/>
    <x v="0"/>
    <d v="2024-10-16T00:00:00"/>
    <d v="2024-10-16T00:00:00"/>
    <s v="Arturo's Preschool"/>
    <x v="0"/>
    <s v="Dallas Museum of Art"/>
    <s v="1717 N Harwood"/>
    <n v="75201"/>
    <n v="1"/>
    <m/>
    <n v="43"/>
    <n v="43"/>
    <n v="2"/>
  </r>
  <r>
    <x v="39"/>
    <x v="0"/>
    <d v="2024-10-16T00:00:00"/>
    <d v="2024-10-16T00:00:00"/>
    <s v="Mentoring/Clinic"/>
    <x v="0"/>
    <s v="Dealey Montessori Academy"/>
    <s v="6501 Royal Ln"/>
    <n v="75230"/>
    <n v="1"/>
    <m/>
    <n v="6"/>
    <n v="6"/>
    <m/>
  </r>
  <r>
    <x v="22"/>
    <x v="0"/>
    <d v="2024-10-16T00:00:00"/>
    <d v="2024-10-16T00:00:00"/>
    <s v="Outreach Program: UT Southwestern"/>
    <x v="0"/>
    <s v="Nasher Sculpture Center"/>
    <s v="2001 Flora St. "/>
    <n v="75201"/>
    <n v="1"/>
    <m/>
    <n v="4"/>
    <n v="4"/>
    <m/>
  </r>
  <r>
    <x v="24"/>
    <x v="0"/>
    <d v="2024-10-16T00:00:00"/>
    <d v="2024-10-16T00:00:00"/>
    <s v="Outreach Lab: What's the Matter"/>
    <x v="0"/>
    <s v="Oak Hill Academy "/>
    <s v="9407 Midway Road"/>
    <n v="75220"/>
    <n v="1"/>
    <n v="30"/>
    <m/>
    <n v="30"/>
    <n v="2"/>
  </r>
  <r>
    <x v="24"/>
    <x v="0"/>
    <d v="2024-10-16T00:00:00"/>
    <d v="2024-10-16T00:00:00"/>
    <s v="Tech Truck"/>
    <x v="0"/>
    <s v="TECH Truck Road Show - Jubilee Park"/>
    <s v="4846 Elsie Faye Heggins St,"/>
    <n v="75210"/>
    <n v="1"/>
    <m/>
    <n v="75"/>
    <n v="75"/>
    <m/>
  </r>
  <r>
    <x v="24"/>
    <x v="0"/>
    <d v="2024-10-16T00:00:00"/>
    <d v="2024-10-16T00:00:00"/>
    <s v="Tech Truck"/>
    <x v="0"/>
    <s v="Anne Frank Elementary School"/>
    <s v="5201 Celestial Rd"/>
    <n v="75254"/>
    <n v="1"/>
    <m/>
    <n v="13"/>
    <n v="13"/>
    <n v="2"/>
  </r>
  <r>
    <x v="25"/>
    <x v="5"/>
    <d v="2024-10-16T00:00:00"/>
    <d v="2024-10-31T00:00:00"/>
    <s v="hang"/>
    <x v="0"/>
    <s v="Bryant Hall"/>
    <s v="3400 Blackburn St"/>
    <n v="75219"/>
    <n v="9"/>
    <n v="63"/>
    <n v="167"/>
    <n v="230"/>
    <m/>
  </r>
  <r>
    <x v="43"/>
    <x v="5"/>
    <d v="2024-10-16T00:00:00"/>
    <d v="2024-10-23T00:00:00"/>
    <s v="Dallas Area Senior Concerts"/>
    <x v="0"/>
    <s v="NorthPark Presbyterian Church"/>
    <s v="9555 N Central Expy "/>
    <n v="75231"/>
    <n v="1"/>
    <n v="0"/>
    <n v="50"/>
    <n v="50"/>
    <m/>
  </r>
  <r>
    <x v="43"/>
    <x v="5"/>
    <d v="2024-10-16T00:00:00"/>
    <d v="2024-10-17T00:00:00"/>
    <s v="Dallas Area Senior Concerts"/>
    <x v="0"/>
    <s v="Emerson on Harvest Hill: IL"/>
    <s v="5550 Harvest Hill"/>
    <n v="75230"/>
    <n v="1"/>
    <n v="0"/>
    <n v="35"/>
    <n v="35"/>
    <m/>
  </r>
  <r>
    <x v="33"/>
    <x v="5"/>
    <d v="2024-10-16T00:00:00"/>
    <d v="2024-10-17T00:00:00"/>
    <s v="Opera in a Suitcase"/>
    <x v="0"/>
    <s v="Withers Elementary"/>
    <s v="3959 Northhaven Rd"/>
    <n v="75229"/>
    <n v="2"/>
    <n v="0"/>
    <n v="64"/>
    <n v="64"/>
    <m/>
  </r>
  <r>
    <x v="32"/>
    <x v="8"/>
    <d v="2024-10-16T00:00:00"/>
    <d v="2024-10-16T00:00:00"/>
    <s v="USAFF co-presents Hitchcocktober screening of &quot;The Trouble with Harry&quot; (presented with the Angelika Dallas)"/>
    <x v="0"/>
    <s v="Angelika Film Center Dallas"/>
    <s v="5321 E Mockingbird Ln"/>
    <n v="75206"/>
    <n v="1"/>
    <n v="151"/>
    <n v="0"/>
    <n v="151"/>
    <m/>
  </r>
  <r>
    <x v="7"/>
    <x v="0"/>
    <d v="2024-10-16T00:00:00"/>
    <d v="2024-10-16T00:00:00"/>
    <s v="Client Project Manager Meeting;"/>
    <x v="1"/>
    <s v="Virtual "/>
    <s v="Virtual"/>
    <s v="Virtual"/>
    <n v="1"/>
    <n v="0"/>
    <n v="5"/>
    <n v="5"/>
    <m/>
  </r>
  <r>
    <x v="7"/>
    <x v="0"/>
    <d v="2024-10-16T00:00:00"/>
    <d v="2024-10-16T00:00:00"/>
    <s v="Client Project Manager Meeting;"/>
    <x v="1"/>
    <s v="Virtual "/>
    <s v="Virtual"/>
    <s v="Virtual"/>
    <n v="1"/>
    <n v="0"/>
    <n v="1"/>
    <n v="1"/>
    <m/>
  </r>
  <r>
    <x v="7"/>
    <x v="0"/>
    <d v="2024-10-16T00:00:00"/>
    <d v="2024-10-16T00:00:00"/>
    <s v="BTI led ADSY PEP Partner Work Session;"/>
    <x v="1"/>
    <s v="Virtual "/>
    <s v="Virtual"/>
    <s v="Virtual"/>
    <n v="1"/>
    <n v="0"/>
    <n v="16"/>
    <n v="16"/>
    <m/>
  </r>
  <r>
    <x v="0"/>
    <x v="1"/>
    <d v="2024-10-17T00:00:00"/>
    <d v="2024-10-17T00:00:00"/>
    <s v="Children's Professional Ballet Folklorico Company"/>
    <x v="0"/>
    <s v="Anita Martinez Recreation Center"/>
    <s v="4422 Live Oak St, Dallas, TX"/>
    <n v="75204"/>
    <n v="1"/>
    <n v="14"/>
    <n v="0"/>
    <n v="14"/>
    <m/>
  </r>
  <r>
    <x v="7"/>
    <x v="0"/>
    <d v="2024-10-17T00:00:00"/>
    <d v="2024-10-17T00:00:00"/>
    <s v="Learning HUBS"/>
    <x v="0"/>
    <s v="Pleasant Oaks"/>
    <s v="8701 Greenmound Ave"/>
    <n v="75227"/>
    <n v="1"/>
    <n v="0"/>
    <n v="3"/>
    <n v="3"/>
    <m/>
  </r>
  <r>
    <x v="7"/>
    <x v="0"/>
    <d v="2024-10-17T00:00:00"/>
    <d v="2024-10-17T00:00:00"/>
    <s v="Learning HUBS"/>
    <x v="0"/>
    <s v="Vickery Meadows"/>
    <s v="7110 Holly Hill Dr"/>
    <n v="75231"/>
    <n v="1"/>
    <n v="0"/>
    <n v="19"/>
    <n v="19"/>
    <m/>
  </r>
  <r>
    <x v="7"/>
    <x v="0"/>
    <d v="2024-10-17T00:00:00"/>
    <d v="2024-10-17T00:00:00"/>
    <s v="Thriving Minds After School "/>
    <x v="0"/>
    <s v="Anne Frank Elementary School"/>
    <s v="5201 Celestial Rd"/>
    <n v="75254"/>
    <n v="1"/>
    <n v="0"/>
    <n v="32"/>
    <n v="32"/>
    <m/>
  </r>
  <r>
    <x v="7"/>
    <x v="0"/>
    <d v="2024-10-17T00:00:00"/>
    <d v="2024-10-17T00:00:00"/>
    <s v="Thriving Minds After School"/>
    <x v="0"/>
    <s v="Lakewood Elementary School"/>
    <s v="3000 Hillbrook St"/>
    <n v="75214"/>
    <n v="1"/>
    <n v="0"/>
    <n v="41"/>
    <n v="41"/>
    <m/>
  </r>
  <r>
    <x v="7"/>
    <x v="0"/>
    <d v="2024-10-17T00:00:00"/>
    <d v="2024-10-17T00:00:00"/>
    <s v="Thriving Minds After School"/>
    <x v="0"/>
    <s v="Nathan Adams Elementary School"/>
    <s v="12600 Welch Rd"/>
    <n v="75244"/>
    <n v="1"/>
    <n v="0"/>
    <n v="27"/>
    <n v="27"/>
    <m/>
  </r>
  <r>
    <x v="7"/>
    <x v="0"/>
    <d v="2024-10-17T00:00:00"/>
    <d v="2024-10-17T00:00:00"/>
    <s v="Thriving Minds After School"/>
    <x v="0"/>
    <s v="Montessori Academy at Onesimo Hernandez"/>
    <s v="5555 Maple Ave"/>
    <n v="75235"/>
    <n v="1"/>
    <n v="0"/>
    <n v="48"/>
    <n v="48"/>
    <m/>
  </r>
  <r>
    <x v="7"/>
    <x v="0"/>
    <d v="2024-10-17T00:00:00"/>
    <d v="2024-10-17T00:00:00"/>
    <s v="Thriving Minds After School"/>
    <x v="0"/>
    <s v="Prestonwood Montessori at E.D. Walker"/>
    <s v="5700 Wozencraft Dr"/>
    <s v=" 75230"/>
    <n v="1"/>
    <n v="0"/>
    <n v="60"/>
    <n v="60"/>
    <m/>
  </r>
  <r>
    <x v="7"/>
    <x v="0"/>
    <d v="2024-10-17T00:00:00"/>
    <d v="2024-10-17T00:00:00"/>
    <s v="Thriving Minds After School"/>
    <x v="0"/>
    <s v="Rosemont Lower School"/>
    <s v="1919 Stevens Forest Dr"/>
    <n v="75208"/>
    <n v="1"/>
    <n v="0"/>
    <n v="12"/>
    <n v="12"/>
    <m/>
  </r>
  <r>
    <x v="7"/>
    <x v="0"/>
    <d v="2024-10-17T00:00:00"/>
    <d v="2024-10-17T00:00:00"/>
    <s v="Thriving Minds After School"/>
    <x v="0"/>
    <s v="Rosemont Upper School"/>
    <s v="719 N Montclair Ave"/>
    <n v="75208"/>
    <n v="1"/>
    <n v="0"/>
    <n v="21"/>
    <n v="21"/>
    <m/>
  </r>
  <r>
    <x v="7"/>
    <x v="0"/>
    <d v="2024-10-17T00:00:00"/>
    <d v="2024-10-17T00:00:00"/>
    <s v="Thriving Minds After School"/>
    <x v="0"/>
    <s v="Harry C. Withers Elementary School"/>
    <s v="3959 Northhaven Rd"/>
    <n v="75229"/>
    <n v="1"/>
    <n v="0"/>
    <n v="72"/>
    <n v="72"/>
    <m/>
  </r>
  <r>
    <x v="7"/>
    <x v="0"/>
    <d v="2024-10-17T00:00:00"/>
    <d v="2024-10-17T00:00:00"/>
    <s v="6DQ-R - Observation"/>
    <x v="0"/>
    <s v="Rosemont Lower School"/>
    <s v="1919 Stevens Forest Dr"/>
    <n v="75208"/>
    <n v="1"/>
    <n v="0"/>
    <n v="1"/>
    <n v="1"/>
    <n v="14"/>
  </r>
  <r>
    <x v="7"/>
    <x v="0"/>
    <d v="2024-10-17T00:00:00"/>
    <d v="2024-10-17T00:00:00"/>
    <s v="6DQ-R - Observation"/>
    <x v="0"/>
    <s v="Rosemont Lower School"/>
    <s v="1919 Stevens Forest Dr"/>
    <n v="75208"/>
    <n v="1"/>
    <n v="0"/>
    <n v="1"/>
    <n v="1"/>
    <n v="14"/>
  </r>
  <r>
    <x v="7"/>
    <x v="0"/>
    <d v="2024-10-17T00:00:00"/>
    <d v="2024-10-17T00:00:00"/>
    <s v="6DQ-R - Observation"/>
    <x v="0"/>
    <s v="Rosemont Lower School"/>
    <s v="1919 Stevens Forest Dr"/>
    <n v="75208"/>
    <n v="1"/>
    <n v="0"/>
    <n v="1"/>
    <n v="1"/>
    <n v="14"/>
  </r>
  <r>
    <x v="9"/>
    <x v="5"/>
    <d v="2024-10-17T00:00:00"/>
    <d v="2024-10-17T00:00:00"/>
    <s v="FLORES Y CALAVERAS"/>
    <x v="0"/>
    <s v="Compass  School of TX"/>
    <s v="5414 W Northwest Hwy.Dallas"/>
    <n v="75220"/>
    <n v="1"/>
    <n v="68"/>
    <n v="0"/>
    <n v="68"/>
    <n v="2"/>
  </r>
  <r>
    <x v="50"/>
    <x v="6"/>
    <d v="2024-10-17T00:00:00"/>
    <d v="2024-10-17T00:00:00"/>
    <s v="I Heart Art"/>
    <x v="0"/>
    <s v="Arts Mission Oak Cliff"/>
    <s v="410 Windomere"/>
    <n v="75208"/>
    <n v="1"/>
    <n v="0"/>
    <n v="15"/>
    <n v="15"/>
    <m/>
  </r>
  <r>
    <x v="16"/>
    <x v="0"/>
    <d v="2024-10-17T00:00:00"/>
    <d v="2024-10-17T00:00:00"/>
    <s v="Travis Partnership"/>
    <x v="0"/>
    <s v="Dallas Museum of Art"/>
    <s v="1717 N Harwood"/>
    <n v="75201"/>
    <n v="1"/>
    <m/>
    <n v="22"/>
    <n v="22"/>
    <n v="2"/>
  </r>
  <r>
    <x v="16"/>
    <x v="0"/>
    <d v="2024-10-17T00:00:00"/>
    <d v="2024-10-17T00:00:00"/>
    <s v="Go van Gogh"/>
    <x v="0"/>
    <s v="Highlands Christian School"/>
    <s v="721 Easton Rd"/>
    <n v="75218"/>
    <n v="1"/>
    <m/>
    <n v="16"/>
    <n v="16"/>
    <m/>
  </r>
  <r>
    <x v="39"/>
    <x v="0"/>
    <d v="2024-10-17T00:00:00"/>
    <d v="2024-10-17T00:00:00"/>
    <s v="Mentoring/Clinic"/>
    <x v="0"/>
    <s v="Dealey Montessori Academy"/>
    <s v="6501 Royal Ln"/>
    <n v="75230"/>
    <n v="1"/>
    <m/>
    <n v="3"/>
    <n v="3"/>
    <m/>
  </r>
  <r>
    <x v="39"/>
    <x v="0"/>
    <d v="2024-10-17T00:00:00"/>
    <d v="2024-10-17T00:00:00"/>
    <s v="Mentoring/Clinic"/>
    <x v="0"/>
    <s v="Irma Lerma Rangel YMLS"/>
    <s v="1718 Robert B Cullum Blvd"/>
    <n v="75210"/>
    <n v="1"/>
    <m/>
    <n v="30"/>
    <n v="30"/>
    <m/>
  </r>
  <r>
    <x v="22"/>
    <x v="0"/>
    <d v="2024-10-17T00:00:00"/>
    <d v="2024-10-17T00:00:00"/>
    <s v="Guided Tour: Bell Manor Elementary"/>
    <x v="0"/>
    <s v="Nasher Sculpture Center"/>
    <s v="2001 Flora St. "/>
    <n v="75201"/>
    <n v="1"/>
    <m/>
    <n v="66"/>
    <n v="66"/>
    <m/>
  </r>
  <r>
    <x v="22"/>
    <x v="0"/>
    <d v="2024-10-17T00:00:00"/>
    <d v="2024-10-17T00:00:00"/>
    <s v="Guided Tour: Prestonwood Elementary"/>
    <x v="0"/>
    <s v="Nasher Sculpture Center"/>
    <s v="2001 Flora St. "/>
    <n v="75201"/>
    <n v="1"/>
    <m/>
    <n v="33"/>
    <n v="33"/>
    <m/>
  </r>
  <r>
    <x v="22"/>
    <x v="0"/>
    <d v="2024-10-17T00:00:00"/>
    <d v="2024-10-17T00:00:00"/>
    <s v="Guided Tour: Prestonwood Elementary"/>
    <x v="0"/>
    <s v="Nasher Sculpture Center"/>
    <s v="2001 Flora St. "/>
    <n v="75201"/>
    <n v="1"/>
    <m/>
    <n v="33"/>
    <n v="33"/>
    <m/>
  </r>
  <r>
    <x v="48"/>
    <x v="0"/>
    <d v="2024-10-17T00:00:00"/>
    <d v="2024-10-17T00:00:00"/>
    <s v="Portable Youth Film Program"/>
    <x v="0"/>
    <s v="Townview"/>
    <s v="1201 E 8th St"/>
    <n v="75203"/>
    <n v="1"/>
    <n v="0"/>
    <n v="18"/>
    <n v="18"/>
    <m/>
  </r>
  <r>
    <x v="24"/>
    <x v="0"/>
    <d v="2024-10-17T00:00:00"/>
    <d v="2024-10-17T00:00:00"/>
    <s v="Outreach Demo: Suiting Up for Space"/>
    <x v="0"/>
    <s v="Mark Twain School for the Talented and Gifted"/>
    <s v="724 Green Cove Lane"/>
    <n v="75232"/>
    <n v="1"/>
    <m/>
    <n v="265"/>
    <n v="265"/>
    <m/>
  </r>
  <r>
    <x v="24"/>
    <x v="0"/>
    <d v="2024-10-17T00:00:00"/>
    <d v="2024-10-17T00:00:00"/>
    <s v="Tech Truck"/>
    <x v="0"/>
    <s v="TECH Truck Road Show - Julius Dorsey"/>
    <s v="133 N Saint Augustine Dr"/>
    <n v="75217"/>
    <n v="1"/>
    <m/>
    <n v="300"/>
    <n v="300"/>
    <n v="2"/>
  </r>
  <r>
    <x v="24"/>
    <x v="0"/>
    <d v="2024-10-17T00:00:00"/>
    <d v="2024-10-28T00:00:00"/>
    <s v="Onsite Lab: Engineers, Assemble!"/>
    <x v="0"/>
    <s v="Perot Museum of Nature and Science"/>
    <s v="2201 N Field Street"/>
    <n v="75201"/>
    <n v="5"/>
    <n v="94"/>
    <n v="30"/>
    <n v="124"/>
    <m/>
  </r>
  <r>
    <x v="41"/>
    <x v="5"/>
    <d v="2024-10-17T00:00:00"/>
    <d v="2024-10-27T00:00:00"/>
    <s v="Patches by Joe Anderson, Jr."/>
    <x v="0"/>
    <s v="Bishop Arts Theatre"/>
    <s v="215 S Tyler Street"/>
    <n v="75208"/>
    <n v="7"/>
    <n v="206"/>
    <n v="8"/>
    <n v="214"/>
    <m/>
  </r>
  <r>
    <x v="43"/>
    <x v="5"/>
    <d v="2024-10-17T00:00:00"/>
    <d v="2024-10-18T00:00:00"/>
    <s v="Dallas Area Senior Concerts"/>
    <x v="0"/>
    <s v="Juniper at Preston Hollow"/>
    <s v="12400 Preston Road"/>
    <n v="75230"/>
    <n v="1"/>
    <n v="0"/>
    <n v="30"/>
    <n v="30"/>
    <m/>
  </r>
  <r>
    <x v="33"/>
    <x v="5"/>
    <d v="2024-10-17T00:00:00"/>
    <d v="2024-10-17T00:00:00"/>
    <s v="Touring Opera"/>
    <x v="0"/>
    <s v="John Peeler Elementary"/>
    <s v="810 S Llewellyn"/>
    <n v="75208"/>
    <n v="1"/>
    <n v="114"/>
    <n v="0"/>
    <n v="114"/>
    <m/>
  </r>
  <r>
    <x v="7"/>
    <x v="0"/>
    <d v="2024-10-17T00:00:00"/>
    <d v="2024-10-17T00:00:00"/>
    <s v="Client Project Manager Meeting;"/>
    <x v="1"/>
    <s v="Virtual "/>
    <s v="Virtual"/>
    <s v="Virtual"/>
    <n v="1"/>
    <n v="0"/>
    <n v="2"/>
    <n v="2"/>
    <m/>
  </r>
  <r>
    <x v="0"/>
    <x v="0"/>
    <d v="2024-10-17T00:00:00"/>
    <d v="2024-10-17T00:00:00"/>
    <s v="Crafty Thursday: Hispanic Heritage Month"/>
    <x v="1"/>
    <s v="Zoom"/>
    <s v="Dallas, TX"/>
    <m/>
    <n v="1"/>
    <n v="0"/>
    <n v="25"/>
    <n v="25"/>
    <m/>
  </r>
  <r>
    <x v="44"/>
    <x v="5"/>
    <d v="2024-10-18T00:00:00"/>
    <d v="2024-10-18T00:00:00"/>
    <s v="On Embodiment Performance and Artist Talk"/>
    <x v="0"/>
    <s v="All Saints Dallas"/>
    <s v="901 S Ervay St"/>
    <n v="75201"/>
    <n v="1"/>
    <m/>
    <n v="107"/>
    <n v="107"/>
    <m/>
  </r>
  <r>
    <x v="2"/>
    <x v="5"/>
    <d v="2024-10-18T00:00:00"/>
    <d v="2024-10-18T00:00:00"/>
    <s v="OK2BX - Latin Beats and Bites"/>
    <x v="0"/>
    <s v="Arts Mission Oak Cliff"/>
    <s v="410 S Windomere Ave"/>
    <n v="75208"/>
    <n v="1"/>
    <n v="50"/>
    <n v="0"/>
    <n v="50"/>
    <m/>
  </r>
  <r>
    <x v="7"/>
    <x v="0"/>
    <d v="2024-10-18T00:00:00"/>
    <d v="2024-10-18T00:00:00"/>
    <s v="Thriving Minds After School "/>
    <x v="0"/>
    <s v="Anne Frank Elementary School"/>
    <s v="5201 Celestial Rd"/>
    <n v="75254"/>
    <n v="1"/>
    <n v="0"/>
    <n v="32"/>
    <n v="32"/>
    <m/>
  </r>
  <r>
    <x v="7"/>
    <x v="0"/>
    <d v="2024-10-18T00:00:00"/>
    <d v="2024-10-18T00:00:00"/>
    <s v="Thriving Minds After School"/>
    <x v="0"/>
    <s v="Lakewood Elementary School"/>
    <s v="3000 Hillbrook St"/>
    <n v="75214"/>
    <n v="1"/>
    <n v="0"/>
    <n v="30"/>
    <n v="30"/>
    <m/>
  </r>
  <r>
    <x v="7"/>
    <x v="0"/>
    <d v="2024-10-18T00:00:00"/>
    <d v="2024-10-18T00:00:00"/>
    <s v="Thriving Minds After School"/>
    <x v="0"/>
    <s v="Nathan Adams Elementary School"/>
    <s v="12600 Welch Rd"/>
    <n v="75244"/>
    <n v="1"/>
    <n v="0"/>
    <n v="29"/>
    <n v="29"/>
    <m/>
  </r>
  <r>
    <x v="7"/>
    <x v="0"/>
    <d v="2024-10-18T00:00:00"/>
    <d v="2024-10-18T00:00:00"/>
    <s v="Thriving Minds After School"/>
    <x v="0"/>
    <s v="Montessori Academy at Onesimo Hernandez"/>
    <s v="5555 Maple Ave"/>
    <n v="75235"/>
    <n v="1"/>
    <n v="0"/>
    <n v="41"/>
    <n v="41"/>
    <m/>
  </r>
  <r>
    <x v="7"/>
    <x v="0"/>
    <d v="2024-10-18T00:00:00"/>
    <d v="2024-10-18T00:00:00"/>
    <s v="Thriving Minds After School"/>
    <x v="0"/>
    <s v="Prestonwood Montessori at E.D. Walker"/>
    <s v="5700 Wozencraft Dr"/>
    <s v=" 75230"/>
    <n v="1"/>
    <n v="0"/>
    <n v="55"/>
    <n v="55"/>
    <m/>
  </r>
  <r>
    <x v="7"/>
    <x v="0"/>
    <d v="2024-10-18T00:00:00"/>
    <d v="2024-10-18T00:00:00"/>
    <s v="Thriving Minds After School"/>
    <x v="0"/>
    <s v="Rosemont Lower School"/>
    <s v="1919 Stevens Forest Dr"/>
    <n v="75208"/>
    <n v="1"/>
    <n v="0"/>
    <n v="11"/>
    <n v="11"/>
    <m/>
  </r>
  <r>
    <x v="7"/>
    <x v="0"/>
    <d v="2024-10-18T00:00:00"/>
    <d v="2024-10-18T00:00:00"/>
    <s v="Thriving Minds After School"/>
    <x v="0"/>
    <s v="Rosemont Upper School"/>
    <s v="719 N Montclair Ave"/>
    <n v="75208"/>
    <n v="1"/>
    <n v="0"/>
    <n v="21"/>
    <n v="21"/>
    <m/>
  </r>
  <r>
    <x v="7"/>
    <x v="0"/>
    <d v="2024-10-18T00:00:00"/>
    <d v="2024-10-18T00:00:00"/>
    <s v="Thriving Minds After School"/>
    <x v="0"/>
    <s v="Sudie L. Williams TAG Academy"/>
    <s v="12600 Welch Rd"/>
    <n v="75244"/>
    <n v="1"/>
    <n v="0"/>
    <n v="10"/>
    <n v="10"/>
    <m/>
  </r>
  <r>
    <x v="7"/>
    <x v="0"/>
    <d v="2024-10-18T00:00:00"/>
    <d v="2024-10-18T00:00:00"/>
    <s v="Thriving Minds After School"/>
    <x v="0"/>
    <s v="Harry C. Withers Elementary School"/>
    <s v="3959 Northhaven Rd"/>
    <n v="75229"/>
    <n v="1"/>
    <n v="0"/>
    <n v="67"/>
    <n v="67"/>
    <m/>
  </r>
  <r>
    <x v="7"/>
    <x v="0"/>
    <d v="2024-10-18T00:00:00"/>
    <d v="2024-10-18T00:00:00"/>
    <s v="Youth Roundtable"/>
    <x v="0"/>
    <s v="Big Thought HQ"/>
    <s v="1409 Botham Jean Blvd., Suite 1015"/>
    <n v="75215"/>
    <n v="1"/>
    <n v="8"/>
    <n v="0"/>
    <n v="8"/>
    <m/>
  </r>
  <r>
    <x v="16"/>
    <x v="9"/>
    <d v="2024-10-18T00:00:00"/>
    <d v="2024-10-18T00:00:00"/>
    <s v="Art in Thirty: Gallery Talks"/>
    <x v="0"/>
    <s v="Dallas Museum of Art"/>
    <s v="1717 N Harwood"/>
    <n v="75201"/>
    <n v="1"/>
    <m/>
    <n v="40"/>
    <n v="40"/>
    <m/>
  </r>
  <r>
    <x v="16"/>
    <x v="0"/>
    <d v="2024-10-18T00:00:00"/>
    <d v="2024-10-18T00:00:00"/>
    <s v="Senior Program"/>
    <x v="0"/>
    <s v="WellMed at Redbird Square"/>
    <s v="3107 W Camp Wisdom Rd"/>
    <n v="75237"/>
    <n v="1"/>
    <m/>
    <n v="6"/>
    <n v="6"/>
    <m/>
  </r>
  <r>
    <x v="16"/>
    <x v="0"/>
    <d v="2024-10-18T00:00:00"/>
    <d v="2024-10-18T00:00:00"/>
    <s v="Arturo's Preschool"/>
    <x v="0"/>
    <s v="Dallas Museum of Art"/>
    <s v="1717 N Harwood"/>
    <n v="75201"/>
    <n v="1"/>
    <m/>
    <n v="33"/>
    <n v="33"/>
    <n v="2"/>
  </r>
  <r>
    <x v="18"/>
    <x v="5"/>
    <d v="2024-10-18T00:00:00"/>
    <d v="2024-10-18T00:00:00"/>
    <s v="Inaugural Performance "/>
    <x v="0"/>
    <s v="La Cantera Arts Conservatory"/>
    <s v="1050 N Wesmoreland #328"/>
    <n v="75211"/>
    <n v="1"/>
    <n v="60"/>
    <n v="12"/>
    <n v="72"/>
    <n v="2"/>
  </r>
  <r>
    <x v="22"/>
    <x v="0"/>
    <d v="2024-10-18T00:00:00"/>
    <d v="2024-10-18T00:00:00"/>
    <s v="Self-Guided Tour: Caddo Parish Magnet High School"/>
    <x v="0"/>
    <s v="Nasher Sculpture Center"/>
    <s v="2001 Flora St. "/>
    <n v="75201"/>
    <n v="1"/>
    <m/>
    <n v="50"/>
    <n v="50"/>
    <m/>
  </r>
  <r>
    <x v="48"/>
    <x v="0"/>
    <d v="2024-10-18T00:00:00"/>
    <d v="2024-10-18T00:00:00"/>
    <s v="Portable Youth Film Program"/>
    <x v="0"/>
    <s v="Spruce"/>
    <s v="9733 Old Seagoville Rd"/>
    <n v="75217"/>
    <n v="1"/>
    <n v="0"/>
    <n v="10"/>
    <n v="10"/>
    <m/>
  </r>
  <r>
    <x v="24"/>
    <x v="0"/>
    <d v="2024-10-18T00:00:00"/>
    <d v="2024-10-18T00:00:00"/>
    <s v="Tech Truck"/>
    <x v="0"/>
    <s v="Dallas Hybrid Prep"/>
    <s v="3801 Herschel Ave"/>
    <n v="75219"/>
    <n v="1"/>
    <m/>
    <n v="80"/>
    <n v="80"/>
    <m/>
  </r>
  <r>
    <x v="24"/>
    <x v="0"/>
    <d v="2024-10-18T00:00:00"/>
    <d v="2024-10-18T00:00:00"/>
    <s v="Tech Truck"/>
    <x v="0"/>
    <s v="TECH Truck Road Show - Botello"/>
    <s v="4722 Meadow St"/>
    <n v="75215"/>
    <n v="1"/>
    <m/>
    <n v="150"/>
    <n v="150"/>
    <m/>
  </r>
  <r>
    <x v="41"/>
    <x v="0"/>
    <d v="2024-10-18T00:00:00"/>
    <d v="2024-10-18T00:00:00"/>
    <s v="PatioLive!"/>
    <x v="0"/>
    <s v="Belmont Village"/>
    <s v="3535 N Hall St"/>
    <n v="75219"/>
    <n v="1"/>
    <m/>
    <n v="36"/>
    <n v="36"/>
    <m/>
  </r>
  <r>
    <x v="41"/>
    <x v="0"/>
    <d v="2024-10-18T00:00:00"/>
    <d v="2024-10-18T00:00:00"/>
    <s v="PatioLive!"/>
    <x v="0"/>
    <s v="Iris Memory Care"/>
    <s v="3611 Dickason Avenue"/>
    <n v="75219"/>
    <n v="1"/>
    <m/>
    <n v="17"/>
    <n v="17"/>
    <n v="13"/>
  </r>
  <r>
    <x v="43"/>
    <x v="5"/>
    <d v="2024-10-18T00:00:00"/>
    <d v="2024-10-21T00:00:00"/>
    <s v="Charles Barr Concerts For Head Start"/>
    <x v="0"/>
    <s v="ChildCareGroup Landauer Center"/>
    <s v="4539 Munger Ave."/>
    <s v="75204-4799"/>
    <n v="1"/>
    <n v="0"/>
    <n v="35"/>
    <n v="35"/>
    <m/>
  </r>
  <r>
    <x v="43"/>
    <x v="5"/>
    <d v="2024-10-18T00:00:00"/>
    <d v="2024-10-18T00:00:00"/>
    <s v="Charles Barr Concerts For Head Start"/>
    <x v="0"/>
    <s v="ChildCareGroup Landauer Center"/>
    <s v="4539 Munger Ave."/>
    <s v="75204-4799"/>
    <n v="1"/>
    <n v="0"/>
    <n v="35"/>
    <n v="35"/>
    <m/>
  </r>
  <r>
    <x v="43"/>
    <x v="5"/>
    <d v="2024-10-18T00:00:00"/>
    <d v="2024-10-22T00:00:00"/>
    <s v="Dallas Area Hospitals"/>
    <x v="0"/>
    <s v="Parkland Hospital: Moody Outpatient Center"/>
    <s v="5151 Maple Avenue"/>
    <n v="75235"/>
    <n v="1"/>
    <n v="0"/>
    <n v="75"/>
    <n v="75"/>
    <m/>
  </r>
  <r>
    <x v="43"/>
    <x v="5"/>
    <d v="2024-10-18T00:00:00"/>
    <d v="2024-10-16T00:00:00"/>
    <s v="Dallas Area Senior Concerts"/>
    <x v="0"/>
    <s v="The Reserve at North Dallas"/>
    <s v="12271 Coit Road"/>
    <n v="75251"/>
    <n v="1"/>
    <n v="0"/>
    <n v="5"/>
    <n v="5"/>
    <m/>
  </r>
  <r>
    <x v="43"/>
    <x v="5"/>
    <d v="2024-10-18T00:00:00"/>
    <d v="2024-10-10T00:00:00"/>
    <s v="Dallas Area Senior Concerts"/>
    <x v="0"/>
    <s v="Magnolia Home Forest Lane"/>
    <s v="6946 Forest Lane"/>
    <n v="75230"/>
    <n v="1"/>
    <n v="0"/>
    <n v="9"/>
    <n v="9"/>
    <m/>
  </r>
  <r>
    <x v="43"/>
    <x v="5"/>
    <d v="2024-10-18T00:00:00"/>
    <d v="2024-10-31T00:00:00"/>
    <s v="Dallas Area Senior Concerts"/>
    <x v="0"/>
    <s v="Magnolia Home Royal Place"/>
    <s v="7541 Royal Place"/>
    <n v="75230"/>
    <n v="1"/>
    <n v="0"/>
    <n v="6"/>
    <n v="6"/>
    <m/>
  </r>
  <r>
    <x v="43"/>
    <x v="5"/>
    <d v="2024-10-18T00:00:00"/>
    <d v="2024-10-18T00:00:00"/>
    <s v="Dallas Area Senior Concerts"/>
    <x v="0"/>
    <s v="Magnolia Home Lattimore Drive"/>
    <s v="7038 Lattimore Drive"/>
    <n v="75252"/>
    <n v="1"/>
    <n v="0"/>
    <n v="4"/>
    <n v="4"/>
    <m/>
  </r>
  <r>
    <x v="33"/>
    <x v="3"/>
    <d v="2024-10-18T00:00:00"/>
    <d v="2024-10-18T00:00:00"/>
    <s v="LA TRAVIATA Crescendo Opening Night Celebration"/>
    <x v="0"/>
    <s v="Winspear Opera House"/>
    <s v="2403 Flora St"/>
    <n v="75201"/>
    <n v="1"/>
    <n v="88"/>
    <n v="0"/>
    <n v="88"/>
    <m/>
  </r>
  <r>
    <x v="33"/>
    <x v="3"/>
    <d v="2024-10-18T00:00:00"/>
    <d v="2024-10-18T00:00:00"/>
    <s v="Opening Night Dinner: 2024/2025 Season"/>
    <x v="0"/>
    <s v="HALL Arts Hotel"/>
    <s v="1717 Leonard St"/>
    <n v="75201"/>
    <n v="1"/>
    <n v="96"/>
    <n v="0"/>
    <n v="96"/>
    <m/>
  </r>
  <r>
    <x v="33"/>
    <x v="5"/>
    <d v="2024-10-18T00:00:00"/>
    <d v="2024-10-23T00:00:00"/>
    <s v="Sightlines: LA TRAVIATA"/>
    <x v="0"/>
    <s v="Winspear Opera House"/>
    <s v="2403 Flora St"/>
    <n v="75201"/>
    <n v="3"/>
    <n v="0"/>
    <n v="217"/>
    <n v="217"/>
    <m/>
  </r>
  <r>
    <x v="33"/>
    <x v="5"/>
    <d v="2024-10-18T00:00:00"/>
    <d v="2024-10-27T00:00:00"/>
    <s v="LA TRAVIATA Mainstage Performances (October 18, 20 (matinee), 23, 26, and 27 (matinee), 2024)"/>
    <x v="0"/>
    <s v="Winspear Opera House"/>
    <s v="2403 Flora St"/>
    <n v="75201"/>
    <n v="5"/>
    <n v="5148"/>
    <n v="1308"/>
    <n v="6456"/>
    <m/>
  </r>
  <r>
    <x v="37"/>
    <x v="0"/>
    <d v="2024-10-18T00:00:00"/>
    <d v="2024-10-18T00:00:00"/>
    <s v="Poetry Soup"/>
    <x v="0"/>
    <s v="Half Price Books"/>
    <s v="5803 E. NW Hwy"/>
    <n v="75231"/>
    <n v="1"/>
    <n v="0"/>
    <n v="6"/>
    <n v="6"/>
    <m/>
  </r>
  <r>
    <x v="7"/>
    <x v="0"/>
    <d v="2024-10-18T00:00:00"/>
    <d v="2024-10-18T00:00:00"/>
    <s v="Prospective client conversation;"/>
    <x v="1"/>
    <s v="Virtual "/>
    <s v="Virtual"/>
    <s v="Virtual"/>
    <n v="1"/>
    <n v="0"/>
    <n v="1"/>
    <n v="1"/>
    <m/>
  </r>
  <r>
    <x v="0"/>
    <x v="0"/>
    <d v="2024-10-19T00:00:00"/>
    <d v="2024-10-19T00:00:00"/>
    <s v="ANMBF Dance Academy Ballet Folklorico Toddlers 9:30 AM"/>
    <x v="0"/>
    <s v="Anita Martinez Recreation Center"/>
    <s v="3212 N Winnetka Ave, Dallas, TX 75212"/>
    <n v="75212"/>
    <n v="1"/>
    <n v="21"/>
    <n v="0"/>
    <n v="21"/>
    <m/>
  </r>
  <r>
    <x v="0"/>
    <x v="1"/>
    <d v="2024-10-19T00:00:00"/>
    <d v="2024-10-19T00:00:00"/>
    <s v="Mini Professional Ballet Folklorico Company"/>
    <x v="0"/>
    <s v="Anita Martinez Recreation Center"/>
    <s v="3212 N Winnetka Ave, Dallas, TX 75212"/>
    <n v="75212"/>
    <n v="1"/>
    <n v="8"/>
    <n v="0"/>
    <n v="8"/>
    <m/>
  </r>
  <r>
    <x v="0"/>
    <x v="0"/>
    <d v="2024-10-19T00:00:00"/>
    <d v="2024-10-19T00:00:00"/>
    <s v="ANMBF Dance Academy Classical Ballet Kids 9:30 AM"/>
    <x v="0"/>
    <s v="Anita Martinez Recreation Center"/>
    <s v="3212 N Winnetka Ave, Dallas, TX 75212"/>
    <n v="75212"/>
    <n v="1"/>
    <n v="7"/>
    <n v="0"/>
    <n v="7"/>
    <m/>
  </r>
  <r>
    <x v="0"/>
    <x v="0"/>
    <d v="2024-10-19T00:00:00"/>
    <d v="2024-10-19T00:00:00"/>
    <s v="ANMBF Dance Academy Ballet Folklorico Kids 10:30 AM"/>
    <x v="0"/>
    <s v="Anita Martinez Recreation Center"/>
    <s v="3212 N Winnetka Ave, Dallas, TX 75212"/>
    <n v="75212"/>
    <n v="1"/>
    <n v="22"/>
    <n v="0"/>
    <n v="22"/>
    <m/>
  </r>
  <r>
    <x v="0"/>
    <x v="0"/>
    <d v="2024-10-19T00:00:00"/>
    <d v="2024-10-19T00:00:00"/>
    <s v="ANMBF Dance Academy Classical Ballet Toddlers 10:30 AM"/>
    <x v="0"/>
    <s v="Anita Martinez Recreation Center"/>
    <s v="3212 N Winnetka Ave, Dallas, TX 75212"/>
    <n v="75212"/>
    <n v="1"/>
    <n v="8"/>
    <n v="0"/>
    <n v="8"/>
    <m/>
  </r>
  <r>
    <x v="0"/>
    <x v="0"/>
    <d v="2024-10-19T00:00:00"/>
    <d v="2024-10-19T00:00:00"/>
    <s v="ANMBF Dance Academy Ballet Folklorico Kids 1 1:30 AM"/>
    <x v="0"/>
    <s v="Anita Martinez Recreation Center"/>
    <s v="3212 N Winnetka Ave, Dallas, TX 75212"/>
    <n v="75212"/>
    <n v="1"/>
    <n v="10"/>
    <n v="0"/>
    <n v="10"/>
    <m/>
  </r>
  <r>
    <x v="0"/>
    <x v="0"/>
    <d v="2024-10-19T00:00:00"/>
    <d v="2024-10-19T00:00:00"/>
    <s v="ANMBF Dance Academy Ballet Folklorico Teen and Adult Beginner 11:30 AM"/>
    <x v="0"/>
    <s v="Anita Martinez Recreation Center"/>
    <s v="3212 N Winnetka Ave, Dallas, TX 75212"/>
    <n v="75212"/>
    <n v="1"/>
    <n v="21"/>
    <n v="0"/>
    <n v="21"/>
    <m/>
  </r>
  <r>
    <x v="0"/>
    <x v="0"/>
    <d v="2024-10-19T00:00:00"/>
    <d v="2024-10-19T00:00:00"/>
    <s v="ANMBF Dance Academy Ballet Folklorico Teen and Adult Intermediate 12:30 PM"/>
    <x v="0"/>
    <s v="Anita Martinez Recreation Center"/>
    <s v="3212 N Winnetka Ave, Dallas, TX 75212"/>
    <n v="75212"/>
    <n v="1"/>
    <n v="5"/>
    <n v="0"/>
    <n v="5"/>
    <m/>
  </r>
  <r>
    <x v="0"/>
    <x v="7"/>
    <d v="2024-10-19T00:00:00"/>
    <d v="2024-10-19T00:00:00"/>
    <s v="Wonders of Mexico"/>
    <x v="0"/>
    <s v="Plaza de Las Americas"/>
    <s v="300 E Ledbetter Dr, Dallas, TX"/>
    <n v="75241"/>
    <n v="1"/>
    <n v="120"/>
    <n v="0"/>
    <n v="120"/>
    <m/>
  </r>
  <r>
    <x v="2"/>
    <x v="5"/>
    <d v="2024-10-19T00:00:00"/>
    <d v="2024-10-19T00:00:00"/>
    <s v="Davin-Levin Duo - Seven Rooms: an interactive musical mystery"/>
    <x v="0"/>
    <s v="Arts Mission Oak Cliff"/>
    <s v="410 S Windomere Ave"/>
    <n v="75208"/>
    <n v="1"/>
    <n v="50"/>
    <n v="0"/>
    <n v="50"/>
    <m/>
  </r>
  <r>
    <x v="3"/>
    <x v="0"/>
    <d v="2024-10-19T00:00:00"/>
    <d v="2024-10-19T00:00:00"/>
    <s v="SHADES"/>
    <x v="0"/>
    <s v="Artstillery"/>
    <s v="723 Fort Worth Avenue"/>
    <n v="75208"/>
    <n v="1"/>
    <n v="10"/>
    <n v="0"/>
    <n v="10"/>
    <m/>
  </r>
  <r>
    <x v="3"/>
    <x v="5"/>
    <d v="2024-10-19T00:00:00"/>
    <d v="2024-10-19T00:00:00"/>
    <s v="Welcome Mat 2 / People 0 Panel"/>
    <x v="0"/>
    <s v="Artstillery"/>
    <s v="723 Fort Worth Avenue"/>
    <n v="75208"/>
    <n v="1"/>
    <n v="33"/>
    <n v="12"/>
    <n v="45"/>
    <m/>
  </r>
  <r>
    <x v="3"/>
    <x v="1"/>
    <d v="2024-10-19T00:00:00"/>
    <d v="2024-10-31T00:00:00"/>
    <s v="Emerge Coalition: Beetlejuice "/>
    <x v="0"/>
    <s v="Artstillery"/>
    <s v="723 Fort Worth Avenue"/>
    <n v="75208"/>
    <n v="3"/>
    <n v="0"/>
    <n v="60"/>
    <n v="60"/>
    <m/>
  </r>
  <r>
    <x v="5"/>
    <x v="1"/>
    <d v="2024-10-19T00:00:00"/>
    <d v="2024-10-19T00:00:00"/>
    <s v="Nutcracker Rehearsals"/>
    <x v="0"/>
    <s v="BNT Studios"/>
    <s v="10675 E. Northwest Higway, Suite 2400"/>
    <n v="75238"/>
    <n v="5"/>
    <n v="0"/>
    <n v="56"/>
    <n v="56"/>
    <m/>
  </r>
  <r>
    <x v="6"/>
    <x v="5"/>
    <d v="2024-10-19T00:00:00"/>
    <d v="2024-10-19T00:00:00"/>
    <s v="Hallam Concerts: Bach, Brazil &amp; The Beatles"/>
    <x v="0"/>
    <s v="Central Commons"/>
    <s v="4711 Westside Drive"/>
    <n v="75209"/>
    <n v="1"/>
    <n v="0"/>
    <n v="130"/>
    <n v="130"/>
    <m/>
  </r>
  <r>
    <x v="7"/>
    <x v="0"/>
    <d v="2024-10-19T00:00:00"/>
    <d v="2024-10-19T00:00:00"/>
    <s v="The Fellowship Initiative"/>
    <x v="0"/>
    <s v="Big Thought HQ"/>
    <s v="1409 Botham Jean Blvd., Suite 1015"/>
    <n v="75215"/>
    <n v="1"/>
    <n v="0"/>
    <n v="22"/>
    <n v="22"/>
    <m/>
  </r>
  <r>
    <x v="7"/>
    <x v="0"/>
    <d v="2024-10-19T00:00:00"/>
    <d v="2024-10-19T00:00:00"/>
    <s v="Unlocking Creativity: Low-Prep, High-Engagement STEAM Activities for Elementary"/>
    <x v="0"/>
    <s v="Big Thought HQ"/>
    <s v="1409 Botham Jean Blvd., Suite 1015"/>
    <n v="75215"/>
    <n v="1"/>
    <n v="0"/>
    <n v="46"/>
    <n v="46"/>
    <m/>
  </r>
  <r>
    <x v="7"/>
    <x v="0"/>
    <d v="2024-10-19T00:00:00"/>
    <d v="2024-10-19T00:00:00"/>
    <s v="Conference Presentations"/>
    <x v="0"/>
    <s v="Big Thought HQ"/>
    <s v="1409 Botham Jean Blvd., Suite 1015"/>
    <n v="75215"/>
    <n v="1"/>
    <n v="0"/>
    <n v="20"/>
    <n v="20"/>
    <m/>
  </r>
  <r>
    <x v="7"/>
    <x v="0"/>
    <d v="2024-10-19T00:00:00"/>
    <d v="2024-10-19T00:00:00"/>
    <s v="Sustaining and Expanding Creativity: Low-Prep, High-Engagement STEAM Activities"/>
    <x v="0"/>
    <s v="Big Thought HQ"/>
    <s v="1409 Botham Jean Blvd., Suite 1015"/>
    <n v="75215"/>
    <n v="1"/>
    <n v="0"/>
    <n v="9"/>
    <n v="9"/>
    <m/>
  </r>
  <r>
    <x v="13"/>
    <x v="0"/>
    <d v="2024-10-19T00:00:00"/>
    <d v="2024-10-19T00:00:00"/>
    <s v="Dramashops- off site"/>
    <x v="0"/>
    <s v="Klyde Warren Park"/>
    <s v="1909 Stemmons"/>
    <n v="75201"/>
    <n v="1"/>
    <m/>
    <n v="12"/>
    <n v="12"/>
    <n v="13"/>
  </r>
  <r>
    <x v="38"/>
    <x v="5"/>
    <d v="2024-10-19T00:00:00"/>
    <d v="2024-10-19T00:00:00"/>
    <s v="Poetry Reading: Jake Skeets, Saúl Hernandez, Benjamin Garcia, and Sebastian H. Páramo"/>
    <x v="0"/>
    <s v="Deep Vellum Books &amp; Publishing"/>
    <s v="3000 Commerce Street"/>
    <n v="75226"/>
    <n v="1"/>
    <n v="0"/>
    <n v="50"/>
    <n v="50"/>
    <m/>
  </r>
  <r>
    <x v="18"/>
    <x v="5"/>
    <d v="2024-10-19T00:00:00"/>
    <d v="2024-10-19T00:00:00"/>
    <s v="Grand Finale"/>
    <x v="0"/>
    <s v="La Cantera Arts Conservatory"/>
    <s v="1050 N Wesmoreland #328"/>
    <n v="75211"/>
    <n v="1"/>
    <n v="125"/>
    <n v="20"/>
    <n v="145"/>
    <n v="2"/>
  </r>
  <r>
    <x v="22"/>
    <x v="0"/>
    <d v="2024-10-19T00:00:00"/>
    <d v="2024-10-19T00:00:00"/>
    <s v="Artist Workshop: Constructing Change"/>
    <x v="0"/>
    <s v="Nasher Sculpture Center"/>
    <s v="2001 Flora St. "/>
    <n v="75201"/>
    <n v="1"/>
    <n v="20"/>
    <m/>
    <n v="20"/>
    <m/>
  </r>
  <r>
    <x v="48"/>
    <x v="0"/>
    <d v="2024-10-19T00:00:00"/>
    <d v="2024-10-19T00:00:00"/>
    <s v="Multimedia Appren0ceship Program"/>
    <x v="0"/>
    <s v="MPS Studios"/>
    <s v="141 Regal Row"/>
    <n v="75247"/>
    <n v="1"/>
    <n v="0"/>
    <n v="19"/>
    <n v="19"/>
    <m/>
  </r>
  <r>
    <x v="24"/>
    <x v="0"/>
    <d v="2024-10-19T00:00:00"/>
    <d v="2024-10-19T00:00:00"/>
    <s v="Tech Truck"/>
    <x v="0"/>
    <s v="Mexican Consulate Health Fair"/>
    <s v="4849 W Illinois Ave"/>
    <n v="75211"/>
    <n v="1"/>
    <m/>
    <n v="1200"/>
    <n v="1200"/>
    <m/>
  </r>
  <r>
    <x v="26"/>
    <x v="5"/>
    <d v="2024-10-19T00:00:00"/>
    <d v="2024-10-19T00:00:00"/>
    <s v="Roundtable Writers Breakfast"/>
    <x v="0"/>
    <s v="TBAAL "/>
    <s v="1309 Canton Street"/>
    <n v="75201"/>
    <n v="1"/>
    <n v="38"/>
    <n v="0"/>
    <n v="38"/>
    <m/>
  </r>
  <r>
    <x v="26"/>
    <x v="3"/>
    <d v="2024-10-19T00:00:00"/>
    <d v="2024-10-19T00:00:00"/>
    <s v="Lincoln High School Dance"/>
    <x v="0"/>
    <s v="TBAAL "/>
    <s v="1309 Canton Street"/>
    <n v="75201"/>
    <n v="1"/>
    <n v="0"/>
    <n v="126"/>
    <n v="126"/>
    <m/>
  </r>
  <r>
    <x v="16"/>
    <x v="0"/>
    <d v="2024-10-20T00:00:00"/>
    <d v="2024-10-20T00:00:00"/>
    <s v="Citywide Youth Program"/>
    <x v="0"/>
    <s v="Renner-Frankford Branch DPL"/>
    <s v="6400 Frankford Rd"/>
    <n v="75252"/>
    <n v="1"/>
    <m/>
    <n v="10"/>
    <n v="10"/>
    <m/>
  </r>
  <r>
    <x v="39"/>
    <x v="1"/>
    <d v="2024-10-20T00:00:00"/>
    <d v="2024-10-20T00:00:00"/>
    <s v="Ensemble Rehearsals"/>
    <x v="0"/>
    <s v=" Sammons Center for the Arts"/>
    <s v="3630 Harry Hines Blvd."/>
    <n v="75219"/>
    <n v="6"/>
    <n v="309"/>
    <n v="32"/>
    <n v="341"/>
    <n v="2"/>
  </r>
  <r>
    <x v="26"/>
    <x v="3"/>
    <d v="2024-10-20T00:00:00"/>
    <d v="2024-10-20T00:00:00"/>
    <s v="Reunion Church"/>
    <x v="0"/>
    <s v="TBAAL "/>
    <s v="1309 Canton Street"/>
    <n v="75201"/>
    <n v="1"/>
    <n v="1"/>
    <n v="521"/>
    <n v="521"/>
    <m/>
  </r>
  <r>
    <x v="33"/>
    <x v="0"/>
    <d v="2024-10-20T00:00:00"/>
    <d v="2024-10-20T00:00:00"/>
    <s v="LA TRAVIATA Post-Opera Talk"/>
    <x v="0"/>
    <s v="Winspear Opera House"/>
    <s v="2403 Flora St"/>
    <n v="75201"/>
    <n v="4"/>
    <n v="0"/>
    <n v="113"/>
    <n v="113"/>
    <m/>
  </r>
  <r>
    <x v="33"/>
    <x v="3"/>
    <d v="2024-10-20T00:00:00"/>
    <d v="2024-10-20T00:00:00"/>
    <s v="LA TRAVIATA Cast Party"/>
    <x v="0"/>
    <s v="Winspear Opera House"/>
    <s v="2403 Flora St"/>
    <n v="75201"/>
    <n v="1"/>
    <n v="0"/>
    <n v="60"/>
    <n v="60"/>
    <m/>
  </r>
  <r>
    <x v="33"/>
    <x v="3"/>
    <d v="2024-10-20T00:00:00"/>
    <d v="2024-10-20T00:00:00"/>
    <s v="Townsend Memorial Reception"/>
    <x v="0"/>
    <s v="Winspear Opera House"/>
    <s v="2403 Flora St"/>
    <n v="75201"/>
    <n v="1"/>
    <n v="0"/>
    <n v="24"/>
    <n v="24"/>
    <m/>
  </r>
  <r>
    <x v="33"/>
    <x v="0"/>
    <d v="2024-10-20T00:00:00"/>
    <d v="2024-10-27T00:00:00"/>
    <s v="LA TRAVIATA Pre-Opera Talks"/>
    <x v="0"/>
    <s v="Winspear Opera House"/>
    <s v="2403 Flora St"/>
    <n v="75201"/>
    <n v="3"/>
    <n v="0"/>
    <n v="267"/>
    <n v="267"/>
    <m/>
  </r>
  <r>
    <x v="5"/>
    <x v="2"/>
    <d v="2024-10-21T00:00:00"/>
    <d v="2024-10-26T00:00:00"/>
    <s v="BNTC Classes"/>
    <x v="0"/>
    <s v="BNT Studios"/>
    <s v="10675 E. Northwest Higway, Suite 2400"/>
    <n v="75238"/>
    <n v="17"/>
    <n v="54"/>
    <n v="13"/>
    <n v="67"/>
    <m/>
  </r>
  <r>
    <x v="5"/>
    <x v="4"/>
    <d v="2024-10-21T00:00:00"/>
    <d v="2024-10-26T00:00:00"/>
    <s v="Penny Saunders - Sur Le Fil"/>
    <x v="0"/>
    <s v="BNT Studios"/>
    <s v="10675 E. Northwest Higway, Suite 2400"/>
    <n v="75238"/>
    <n v="6"/>
    <n v="0"/>
    <n v="28"/>
    <n v="28"/>
    <n v="2"/>
  </r>
  <r>
    <x v="7"/>
    <x v="0"/>
    <d v="2024-10-21T00:00:00"/>
    <d v="2024-10-21T00:00:00"/>
    <s v="(A)Live"/>
    <x v="0"/>
    <s v="Sudie L. Williams TAG Academy"/>
    <s v="12600 Welch Rd"/>
    <n v="75244"/>
    <n v="1"/>
    <n v="0"/>
    <n v="7"/>
    <n v="7"/>
    <m/>
  </r>
  <r>
    <x v="7"/>
    <x v="0"/>
    <d v="2024-10-21T00:00:00"/>
    <d v="2024-10-21T00:00:00"/>
    <s v="Creative Solutions"/>
    <x v="0"/>
    <s v="Evening Reporting Center (ERC)"/>
    <s v="1673 Terre Colony Ct"/>
    <n v="75211"/>
    <n v="1"/>
    <n v="0"/>
    <n v="7"/>
    <n v="7"/>
    <m/>
  </r>
  <r>
    <x v="7"/>
    <x v="0"/>
    <d v="2024-10-21T00:00:00"/>
    <d v="2024-10-21T00:00:00"/>
    <s v="Thriving Minds After School "/>
    <x v="0"/>
    <s v="Anne Frank Elementary School"/>
    <s v="5201 Celestial Rd"/>
    <n v="75254"/>
    <n v="1"/>
    <n v="0"/>
    <n v="30"/>
    <n v="30"/>
    <m/>
  </r>
  <r>
    <x v="7"/>
    <x v="0"/>
    <d v="2024-10-21T00:00:00"/>
    <d v="2024-10-21T00:00:00"/>
    <s v="Thriving Minds After School"/>
    <x v="0"/>
    <s v="Lakewood Elementary School"/>
    <s v="3000 Hillbrook St"/>
    <n v="75214"/>
    <n v="1"/>
    <n v="0"/>
    <n v="38"/>
    <n v="38"/>
    <m/>
  </r>
  <r>
    <x v="7"/>
    <x v="0"/>
    <d v="2024-10-21T00:00:00"/>
    <d v="2024-10-21T00:00:00"/>
    <s v="Thriving Minds After School"/>
    <x v="0"/>
    <s v="Nathan Adams Elementary School"/>
    <s v="12600 Welch Rd"/>
    <n v="75244"/>
    <n v="1"/>
    <n v="0"/>
    <n v="26"/>
    <n v="26"/>
    <m/>
  </r>
  <r>
    <x v="7"/>
    <x v="0"/>
    <d v="2024-10-21T00:00:00"/>
    <d v="2024-10-21T00:00:00"/>
    <s v="Thriving Minds After School"/>
    <x v="0"/>
    <s v="Montessori Academy at Onesimo Hernandez"/>
    <s v="5555 Maple Ave"/>
    <n v="75235"/>
    <n v="1"/>
    <n v="0"/>
    <n v="47"/>
    <n v="47"/>
    <m/>
  </r>
  <r>
    <x v="7"/>
    <x v="0"/>
    <d v="2024-10-21T00:00:00"/>
    <d v="2024-10-21T00:00:00"/>
    <s v="Thriving Minds After School"/>
    <x v="0"/>
    <s v="Prestonwood Montessori at E.D. Walker"/>
    <s v="5700 Wozencraft Dr"/>
    <s v=" 75230"/>
    <n v="1"/>
    <n v="0"/>
    <n v="66"/>
    <n v="66"/>
    <m/>
  </r>
  <r>
    <x v="7"/>
    <x v="0"/>
    <d v="2024-10-21T00:00:00"/>
    <d v="2024-10-21T00:00:00"/>
    <s v="Thriving Minds After School"/>
    <x v="0"/>
    <s v="Rosemont Lower School"/>
    <s v="1919 Stevens Forest Dr"/>
    <n v="75208"/>
    <n v="1"/>
    <n v="0"/>
    <n v="87"/>
    <n v="87"/>
    <m/>
  </r>
  <r>
    <x v="7"/>
    <x v="0"/>
    <d v="2024-10-21T00:00:00"/>
    <d v="2024-10-21T00:00:00"/>
    <s v="Thriving Minds After School"/>
    <x v="0"/>
    <s v="Rosemont Upper School"/>
    <s v="719 N Montclair Ave"/>
    <n v="75208"/>
    <n v="1"/>
    <n v="0"/>
    <n v="15"/>
    <n v="15"/>
    <n v="2"/>
  </r>
  <r>
    <x v="7"/>
    <x v="0"/>
    <d v="2024-10-21T00:00:00"/>
    <d v="2024-10-21T00:00:00"/>
    <s v="Thriving Minds After School"/>
    <x v="0"/>
    <s v="Sudie L. Williams TAG Academy"/>
    <s v="12600 Welch Rd"/>
    <n v="75244"/>
    <n v="1"/>
    <n v="0"/>
    <n v="10"/>
    <n v="10"/>
    <m/>
  </r>
  <r>
    <x v="7"/>
    <x v="0"/>
    <d v="2024-10-21T00:00:00"/>
    <d v="2024-10-21T00:00:00"/>
    <s v="Thriving Minds After School"/>
    <x v="0"/>
    <s v="Harry C. Withers Elementary School"/>
    <s v="3959 Northhaven Rd"/>
    <n v="75229"/>
    <n v="1"/>
    <n v="0"/>
    <n v="82"/>
    <n v="82"/>
    <m/>
  </r>
  <r>
    <x v="16"/>
    <x v="0"/>
    <d v="2024-10-21T00:00:00"/>
    <d v="2024-10-21T00:00:00"/>
    <s v="Docent Program"/>
    <x v="0"/>
    <s v="Dallas Museum of Art"/>
    <s v="1717 N Harwood"/>
    <n v="75201"/>
    <n v="1"/>
    <m/>
    <n v="34"/>
    <n v="34"/>
    <n v="2"/>
  </r>
  <r>
    <x v="45"/>
    <x v="1"/>
    <d v="2024-10-21T00:00:00"/>
    <d v="2024-10-21T00:00:00"/>
    <s v="rehearsal"/>
    <x v="0"/>
    <s v="Lovers Lane UMC"/>
    <s v="9200 Inwood Rd"/>
    <n v="75220"/>
    <n v="1"/>
    <n v="141"/>
    <n v="21.15"/>
    <n v="162.15"/>
    <n v="1"/>
  </r>
  <r>
    <x v="24"/>
    <x v="0"/>
    <d v="2024-10-21T00:00:00"/>
    <d v="2024-10-21T00:00:00"/>
    <s v="Outreach Lab: Dig Those Dinos"/>
    <x v="0"/>
    <s v="St. Rita Catholic School"/>
    <s v="12525 Inwood Road"/>
    <n v="75244"/>
    <n v="2"/>
    <n v="76"/>
    <m/>
    <n v="76"/>
    <m/>
  </r>
  <r>
    <x v="43"/>
    <x v="5"/>
    <d v="2024-10-21T00:00:00"/>
    <d v="2024-10-21T00:00:00"/>
    <s v="Charles Barr Concerts For Head Start"/>
    <x v="0"/>
    <s v="Lumin Lindsley Park"/>
    <s v="7130 Lindsley Ave"/>
    <n v="75223"/>
    <n v="1"/>
    <n v="0"/>
    <n v="80"/>
    <n v="80"/>
    <n v="5"/>
  </r>
  <r>
    <x v="43"/>
    <x v="5"/>
    <d v="2024-10-21T00:00:00"/>
    <d v="2024-10-21T00:00:00"/>
    <s v="Charles Barr Concerts For Head Start"/>
    <x v="0"/>
    <s v="Lumin Lindsley Park"/>
    <s v="7130 Lindsley Ave"/>
    <n v="75223"/>
    <n v="1"/>
    <n v="0"/>
    <n v="85"/>
    <n v="85"/>
    <m/>
  </r>
  <r>
    <x v="43"/>
    <x v="5"/>
    <d v="2024-10-21T00:00:00"/>
    <d v="2024-10-16T00:00:00"/>
    <s v="Dallas Area Senior Concerts"/>
    <x v="0"/>
    <s v="Walnut Place: 2nd Floor North Nursing Care"/>
    <s v="5515 Glen Lakes Drive"/>
    <n v="75231"/>
    <n v="1"/>
    <n v="0"/>
    <n v="15"/>
    <n v="15"/>
    <m/>
  </r>
  <r>
    <x v="43"/>
    <x v="5"/>
    <d v="2024-10-21T00:00:00"/>
    <d v="2024-10-21T00:00:00"/>
    <s v="Dallas Area Senior Concerts"/>
    <x v="0"/>
    <s v="Walnut Place: 5th Floor MC"/>
    <s v="5515 Glen Lakes Drive"/>
    <n v="75231"/>
    <n v="1"/>
    <n v="0"/>
    <n v="20"/>
    <n v="20"/>
    <m/>
  </r>
  <r>
    <x v="26"/>
    <x v="1"/>
    <d v="2024-10-21T00:00:00"/>
    <d v="2024-10-21T00:00:00"/>
    <s v="Bitches Production Reh"/>
    <x v="0"/>
    <s v="TBAAL "/>
    <s v="1309 Canton Street"/>
    <n v="75201"/>
    <n v="1"/>
    <n v="0"/>
    <n v="15"/>
    <n v="15"/>
    <m/>
  </r>
  <r>
    <x v="26"/>
    <x v="7"/>
    <d v="2024-10-21T00:00:00"/>
    <d v="2024-10-27T00:00:00"/>
    <s v="History of TBAAL"/>
    <x v="0"/>
    <s v="TBAAL "/>
    <s v="1309 Canton Street"/>
    <n v="75201"/>
    <n v="1"/>
    <n v="0"/>
    <n v="608"/>
    <n v="608"/>
    <m/>
  </r>
  <r>
    <x v="28"/>
    <x v="4"/>
    <d v="2024-10-21T00:00:00"/>
    <d v="2024-10-31T00:00:00"/>
    <s v="Jiri Kylian's Songs of a Wayfarer Stefan Zeromski -4 week Residency 10/21-10/31"/>
    <x v="0"/>
    <s v="Bruce Wood Dance Studio"/>
    <s v="101 Howell St."/>
    <n v="75207"/>
    <m/>
    <m/>
    <n v="15"/>
    <n v="15"/>
    <m/>
  </r>
  <r>
    <x v="29"/>
    <x v="4"/>
    <d v="2024-10-21T00:00:00"/>
    <d v="2024-12-16T00:00:00"/>
    <s v="Flamenkitos Sanger"/>
    <x v="0"/>
    <s v="Alex Sanger Prep"/>
    <s v="8410 San Leandro Dr."/>
    <n v="75218"/>
    <n v="2"/>
    <m/>
    <n v="65"/>
    <n v="65"/>
    <m/>
  </r>
  <r>
    <x v="29"/>
    <x v="4"/>
    <d v="2024-10-21T00:00:00"/>
    <d v="2024-12-16T00:00:00"/>
    <s v="Flamenkitos Sanger"/>
    <x v="0"/>
    <s v="Alex Sanger Prep"/>
    <s v="8410 San Leandro Dr."/>
    <n v="75218"/>
    <n v="2"/>
    <m/>
    <n v="65"/>
    <n v="65"/>
    <m/>
  </r>
  <r>
    <x v="32"/>
    <x v="8"/>
    <d v="2024-10-21T00:00:00"/>
    <d v="2024-10-21T00:00:00"/>
    <s v="USAFF co-presents Angelika in Black &amp; White series screening of &quot;Invasion of the Body Snatchers&quot; (presented with the Angelika Dallas)"/>
    <x v="0"/>
    <s v="Angelika Film Center Dallas"/>
    <s v="5321 E Mockingbird Ln"/>
    <n v="75206"/>
    <n v="1"/>
    <n v="37"/>
    <n v="0"/>
    <n v="37"/>
    <m/>
  </r>
  <r>
    <x v="7"/>
    <x v="0"/>
    <d v="2024-10-21T00:00:00"/>
    <d v="2024-10-21T00:00:00"/>
    <s v="Site Visit to Client;Individual Planning Time/Work/Correspondence with Client;"/>
    <x v="1"/>
    <s v="Virtual "/>
    <s v="Virtual"/>
    <s v="Virtual"/>
    <n v="1"/>
    <n v="0"/>
    <n v="20"/>
    <n v="20"/>
    <m/>
  </r>
  <r>
    <x v="7"/>
    <x v="0"/>
    <d v="2024-10-21T00:00:00"/>
    <d v="2024-10-21T00:00:00"/>
    <s v="Client Project Manager Meeting;"/>
    <x v="1"/>
    <s v="Virtual "/>
    <s v="Virtual"/>
    <s v="Virtual"/>
    <n v="1"/>
    <n v="0"/>
    <n v="1"/>
    <n v="1"/>
    <n v="1"/>
  </r>
  <r>
    <x v="43"/>
    <x v="5"/>
    <d v="2024-10-21T00:00:00"/>
    <d v="2024-10-21T00:00:00"/>
    <s v="Charles Barr Concerts For Head Start"/>
    <x v="1"/>
    <s v="Mi Escuelita at Cockrell HIll"/>
    <s v="4031 W. Clarendon Dr."/>
    <s v="75211-4917"/>
    <n v="1"/>
    <n v="0"/>
    <n v="58"/>
    <n v="58"/>
    <m/>
  </r>
  <r>
    <x v="43"/>
    <x v="5"/>
    <d v="2024-10-21T00:00:00"/>
    <d v="2024-10-21T00:00:00"/>
    <s v="Charles Barr Concerts For Head Start"/>
    <x v="1"/>
    <s v="Mi Escuelita at Cockrell HIll"/>
    <s v="4031 W. Clarendon Dr."/>
    <s v="75211-4917"/>
    <n v="1"/>
    <n v="0"/>
    <n v="58"/>
    <n v="58"/>
    <m/>
  </r>
  <r>
    <x v="53"/>
    <x v="5"/>
    <d v="2024-10-22T00:00:00"/>
    <d v="2024-10-25T00:00:00"/>
    <s v="The Music of John Williams"/>
    <x v="1"/>
    <s v="paywall/YouTube"/>
    <m/>
    <m/>
    <n v="1"/>
    <n v="24"/>
    <n v="19"/>
    <n v="43"/>
    <m/>
  </r>
  <r>
    <x v="44"/>
    <x v="2"/>
    <d v="2024-10-22T00:00:00"/>
    <d v="2024-10-22T00:00:00"/>
    <s v="Awaken Creativity Songwriters Group North"/>
    <x v="0"/>
    <s v="Private Residence"/>
    <s v="3429 Hanover St"/>
    <n v="75225"/>
    <n v="1"/>
    <n v="11"/>
    <m/>
    <n v="11"/>
    <m/>
  </r>
  <r>
    <x v="44"/>
    <x v="6"/>
    <d v="2024-10-22T00:00:00"/>
    <d v="2024-11-22T00:00:00"/>
    <s v="Gallery Exhibit"/>
    <x v="0"/>
    <s v="Umbrella Gallery"/>
    <s v="2803 Taylor St"/>
    <n v="75226"/>
    <n v="10"/>
    <m/>
    <n v="80"/>
    <n v="80"/>
    <m/>
  </r>
  <r>
    <x v="44"/>
    <x v="6"/>
    <d v="2024-10-22T00:00:00"/>
    <d v="2024-11-22T00:00:00"/>
    <s v="Gallery Exhibit"/>
    <x v="0"/>
    <s v="Umbrella Gallery"/>
    <s v="2803 Taylor St"/>
    <n v="75226"/>
    <n v="21"/>
    <m/>
    <n v="210"/>
    <n v="210"/>
    <m/>
  </r>
  <r>
    <x v="0"/>
    <x v="1"/>
    <d v="2024-10-22T00:00:00"/>
    <d v="2024-10-22T00:00:00"/>
    <s v="Professional Ballet Folklorico Company"/>
    <x v="0"/>
    <s v="Anita Martinez Recreation Center"/>
    <s v="3212 N Winnetka Ave, Dallas, TX 75212"/>
    <n v="75212"/>
    <n v="1"/>
    <n v="9"/>
    <n v="0"/>
    <n v="9"/>
    <m/>
  </r>
  <r>
    <x v="1"/>
    <x v="0"/>
    <d v="2024-10-22T00:00:00"/>
    <d v="2024-10-29T00:00:00"/>
    <s v="Streamliners ECRR"/>
    <x v="0"/>
    <s v="Frank Guzick Elementary (DISD)"/>
    <s v="5000 Berridge Ln, Dallas, TX "/>
    <n v="75227"/>
    <n v="12"/>
    <m/>
    <n v="75"/>
    <n v="75"/>
    <m/>
  </r>
  <r>
    <x v="7"/>
    <x v="0"/>
    <d v="2024-10-22T00:00:00"/>
    <d v="2024-10-22T00:00:00"/>
    <s v="Thriving Minds After School "/>
    <x v="0"/>
    <s v="Anne Frank Elementary School"/>
    <s v="5201 Celestial Rd"/>
    <n v="75254"/>
    <n v="1"/>
    <n v="0"/>
    <n v="31"/>
    <n v="31"/>
    <m/>
  </r>
  <r>
    <x v="7"/>
    <x v="0"/>
    <d v="2024-10-22T00:00:00"/>
    <d v="2024-10-22T00:00:00"/>
    <s v="Thriving Minds After School"/>
    <x v="0"/>
    <s v="Lakewood Elementary School"/>
    <s v="3000 Hillbrook St"/>
    <n v="75214"/>
    <n v="1"/>
    <n v="0"/>
    <n v="40"/>
    <n v="40"/>
    <m/>
  </r>
  <r>
    <x v="7"/>
    <x v="0"/>
    <d v="2024-10-22T00:00:00"/>
    <d v="2024-10-22T00:00:00"/>
    <s v="Thriving Minds After School"/>
    <x v="0"/>
    <s v="Nathan Adams Elementary School"/>
    <s v="12600 Welch Rd"/>
    <n v="75244"/>
    <n v="1"/>
    <n v="0"/>
    <n v="26"/>
    <n v="26"/>
    <m/>
  </r>
  <r>
    <x v="7"/>
    <x v="0"/>
    <d v="2024-10-22T00:00:00"/>
    <d v="2024-10-22T00:00:00"/>
    <s v="Thriving Minds After School"/>
    <x v="0"/>
    <s v="Montessori Academy at Onesimo Hernandez"/>
    <s v="5555 Maple Ave"/>
    <n v="75235"/>
    <n v="1"/>
    <n v="0"/>
    <n v="48"/>
    <n v="48"/>
    <m/>
  </r>
  <r>
    <x v="7"/>
    <x v="0"/>
    <d v="2024-10-22T00:00:00"/>
    <d v="2024-10-22T00:00:00"/>
    <s v="Client Project Manager Meeting;"/>
    <x v="1"/>
    <s v="Virtual "/>
    <s v="Virtual"/>
    <s v="Virtual"/>
    <n v="1"/>
    <n v="0"/>
    <n v="2"/>
    <n v="2"/>
    <n v="1"/>
  </r>
  <r>
    <x v="7"/>
    <x v="0"/>
    <d v="2024-10-22T00:00:00"/>
    <d v="2024-10-22T00:00:00"/>
    <s v="Client Project Manager Meeting;"/>
    <x v="1"/>
    <s v="Virtual "/>
    <s v="Virtual"/>
    <s v="Virtual"/>
    <n v="1"/>
    <n v="0"/>
    <n v="3"/>
    <n v="3"/>
    <m/>
  </r>
  <r>
    <x v="7"/>
    <x v="0"/>
    <d v="2024-10-22T00:00:00"/>
    <d v="2024-10-22T00:00:00"/>
    <s v="Thriving Minds After School"/>
    <x v="0"/>
    <s v="Prestonwood Montessori at E.D. Walker"/>
    <s v="5700 Wozencraft Dr"/>
    <s v=" 75230"/>
    <n v="1"/>
    <n v="0"/>
    <n v="67"/>
    <n v="67"/>
    <m/>
  </r>
  <r>
    <x v="7"/>
    <x v="0"/>
    <d v="2024-10-22T00:00:00"/>
    <d v="2024-10-22T00:00:00"/>
    <s v="Thriving Minds After School"/>
    <x v="0"/>
    <s v="Rosemont Lower School"/>
    <s v="1919 Stevens Forest Dr"/>
    <n v="75208"/>
    <n v="1"/>
    <n v="0"/>
    <n v="89"/>
    <n v="89"/>
    <m/>
  </r>
  <r>
    <x v="7"/>
    <x v="0"/>
    <d v="2024-10-22T00:00:00"/>
    <d v="2024-10-22T00:00:00"/>
    <s v="Thriving Minds After School"/>
    <x v="0"/>
    <s v="Rosemont Upper School"/>
    <s v="719 N Montclair Ave"/>
    <n v="75208"/>
    <n v="1"/>
    <n v="0"/>
    <n v="17"/>
    <n v="17"/>
    <m/>
  </r>
  <r>
    <x v="7"/>
    <x v="0"/>
    <d v="2024-10-22T00:00:00"/>
    <d v="2024-10-22T00:00:00"/>
    <s v="Thriving Minds After School"/>
    <x v="0"/>
    <s v="Sudie L. Williams TAG Academy"/>
    <s v="12600 Welch Rd"/>
    <n v="75244"/>
    <n v="1"/>
    <n v="0"/>
    <n v="10"/>
    <n v="10"/>
    <n v="13"/>
  </r>
  <r>
    <x v="7"/>
    <x v="0"/>
    <d v="2024-10-22T00:00:00"/>
    <d v="2024-10-22T00:00:00"/>
    <s v="Thriving Minds After School"/>
    <x v="0"/>
    <s v="Harry C. Withers Elementary School"/>
    <s v="3959 Northhaven Rd"/>
    <n v="75229"/>
    <n v="1"/>
    <n v="0"/>
    <n v="76"/>
    <n v="76"/>
    <m/>
  </r>
  <r>
    <x v="15"/>
    <x v="3"/>
    <d v="2024-10-22T00:00:00"/>
    <d v="2024-10-26T00:00:00"/>
    <s v="maintenance/service"/>
    <x v="0"/>
    <s v="Hall of State"/>
    <s v="3939 Grand Avenue"/>
    <n v="75210"/>
    <n v="5"/>
    <s v="X"/>
    <n v="65"/>
    <n v="65"/>
    <m/>
  </r>
  <r>
    <x v="16"/>
    <x v="5"/>
    <d v="2024-10-22T00:00:00"/>
    <d v="2024-10-22T00:00:00"/>
    <s v="Edith O'Donell Institute for Art History at the University of Texas at Dallas partnership event"/>
    <x v="0"/>
    <s v="Dallas Museum of Art"/>
    <s v="1717 N Harwood"/>
    <n v="75201"/>
    <n v="1"/>
    <m/>
    <n v="136"/>
    <n v="136"/>
    <m/>
  </r>
  <r>
    <x v="16"/>
    <x v="0"/>
    <d v="2024-10-22T00:00:00"/>
    <d v="2024-10-22T00:00:00"/>
    <s v="Meaningful Moments"/>
    <x v="0"/>
    <s v="Nasher"/>
    <s v="2001 Flora St"/>
    <n v="75201"/>
    <n v="1"/>
    <m/>
    <n v="86"/>
    <n v="86"/>
    <n v="13"/>
  </r>
  <r>
    <x v="16"/>
    <x v="0"/>
    <d v="2024-10-22T00:00:00"/>
    <d v="2024-10-22T00:00:00"/>
    <s v="Go van Gogh"/>
    <x v="0"/>
    <s v="Highlands Christian School"/>
    <s v="721 Easton Rd"/>
    <n v="75218"/>
    <n v="1"/>
    <m/>
    <n v="20"/>
    <n v="20"/>
    <n v="10"/>
  </r>
  <r>
    <x v="53"/>
    <x v="5"/>
    <d v="2024-10-22T00:00:00"/>
    <d v="2024-10-22T00:00:00"/>
    <s v="The Music of John Williams"/>
    <x v="0"/>
    <s v="Meyerson Symphony Center"/>
    <s v="2301 Flora"/>
    <n v="75201"/>
    <n v="1"/>
    <n v="553"/>
    <n v="521"/>
    <n v="1074"/>
    <m/>
  </r>
  <r>
    <x v="20"/>
    <x v="9"/>
    <d v="2024-10-22T00:00:00"/>
    <d v="2024-10-31T00:00:00"/>
    <s v="AAM Tours"/>
    <x v="0"/>
    <s v="African American Museum"/>
    <s v="3536 Grand Avenue"/>
    <n v="75210"/>
    <n v="8"/>
    <n v="389"/>
    <m/>
    <n v="389"/>
    <m/>
  </r>
  <r>
    <x v="22"/>
    <x v="0"/>
    <d v="2024-10-22T00:00:00"/>
    <d v="2024-10-22T00:00:00"/>
    <s v="Access Program: Meaningful Moments at the Nasher"/>
    <x v="0"/>
    <s v="Nasher Sculpture Center"/>
    <s v="2001 Flora St. "/>
    <n v="75201"/>
    <n v="1"/>
    <m/>
    <n v="15"/>
    <n v="15"/>
    <m/>
  </r>
  <r>
    <x v="24"/>
    <x v="0"/>
    <d v="2024-10-22T00:00:00"/>
    <d v="2024-10-22T00:00:00"/>
    <s v="Tech Truck"/>
    <x v="0"/>
    <s v="United to Learn - Fall Cohort"/>
    <s v="2121 S Marsalis Ave"/>
    <n v="75216"/>
    <n v="1"/>
    <m/>
    <n v="30"/>
    <n v="30"/>
    <m/>
  </r>
  <r>
    <x v="24"/>
    <x v="0"/>
    <d v="2024-10-22T00:00:00"/>
    <d v="2024-10-22T00:00:00"/>
    <s v="Tech Truck"/>
    <x v="0"/>
    <s v="United to Learn - Fall Cohort"/>
    <s v="226 N Jim Miller Rd"/>
    <n v="75217"/>
    <n v="1"/>
    <m/>
    <n v="25"/>
    <n v="25"/>
    <n v="2"/>
  </r>
  <r>
    <x v="43"/>
    <x v="5"/>
    <d v="2024-10-22T00:00:00"/>
    <d v="2024-10-18T00:00:00"/>
    <s v="Dallas Area Hospitals"/>
    <x v="0"/>
    <s v="Dallas VA Hospital"/>
    <s v="4500 South Lancaster"/>
    <n v="75216"/>
    <n v="1"/>
    <n v="0"/>
    <n v="100"/>
    <n v="100"/>
    <m/>
  </r>
  <r>
    <x v="43"/>
    <x v="5"/>
    <d v="2024-10-22T00:00:00"/>
    <d v="2024-10-29T00:00:00"/>
    <s v="Dallas Area Senior Concerts"/>
    <x v="0"/>
    <s v="Highland Springs: Magnolia Place"/>
    <s v="8050 Frankford Road"/>
    <n v="75252"/>
    <n v="1"/>
    <n v="0"/>
    <n v="58"/>
    <n v="58"/>
    <m/>
  </r>
  <r>
    <x v="26"/>
    <x v="3"/>
    <d v="2024-10-22T00:00:00"/>
    <d v="2024-10-22T00:00:00"/>
    <s v="Videographers Mtg"/>
    <x v="0"/>
    <s v="TBAAL "/>
    <s v="1309 Canton Street"/>
    <n v="75201"/>
    <n v="1"/>
    <n v="0"/>
    <n v="5"/>
    <n v="5"/>
    <n v="2"/>
  </r>
  <r>
    <x v="26"/>
    <x v="1"/>
    <d v="2024-10-22T00:00:00"/>
    <d v="2024-10-22T00:00:00"/>
    <s v="Bitches Production Reh"/>
    <x v="0"/>
    <s v="TBAAL "/>
    <s v="1309 Canton Street"/>
    <n v="75201"/>
    <n v="1"/>
    <n v="0"/>
    <n v="10"/>
    <n v="10"/>
    <m/>
  </r>
  <r>
    <x v="28"/>
    <x v="5"/>
    <d v="2024-10-22T00:00:00"/>
    <d v="2024-10-22T00:00:00"/>
    <s v="Visions for Change Event"/>
    <x v="0"/>
    <s v="Private Home"/>
    <s v="4501 W Lawther"/>
    <n v="75214"/>
    <n v="1"/>
    <n v="100"/>
    <m/>
    <n v="100"/>
    <m/>
  </r>
  <r>
    <x v="30"/>
    <x v="1"/>
    <d v="2024-10-22T00:00:00"/>
    <d v="2024-10-31T00:00:00"/>
    <s v="Sleuth"/>
    <x v="0"/>
    <s v="Theatre Too"/>
    <s v="2688 Laclede St., #120"/>
    <n v="75201"/>
    <n v="9"/>
    <n v="0"/>
    <n v="5"/>
    <n v="5"/>
    <m/>
  </r>
  <r>
    <x v="32"/>
    <x v="8"/>
    <d v="2024-10-22T00:00:00"/>
    <d v="2024-10-22T00:00:00"/>
    <s v="USAFF preview member screening of &quot;Conclave&quot;"/>
    <x v="0"/>
    <s v="Angelika Film Center Dallas"/>
    <s v="5321 E Mockingbird Ln"/>
    <n v="75206"/>
    <n v="1"/>
    <n v="0"/>
    <n v="300"/>
    <n v="300"/>
    <m/>
  </r>
  <r>
    <x v="0"/>
    <x v="0"/>
    <d v="2024-10-22T00:00:00"/>
    <d v="2024-10-22T00:00:00"/>
    <s v="Zumba Gold"/>
    <x v="1"/>
    <s v="Zoom"/>
    <m/>
    <m/>
    <n v="1"/>
    <n v="0"/>
    <n v="292"/>
    <n v="292"/>
    <m/>
  </r>
  <r>
    <x v="0"/>
    <x v="0"/>
    <d v="2024-10-23T00:00:00"/>
    <d v="2024-10-23T00:00:00"/>
    <s v="Senior Ballet Folklorico Company"/>
    <x v="0"/>
    <s v="Exall Park Recreation Center"/>
    <s v="1355 Adair St, Dallas, TX 75204"/>
    <n v="75204"/>
    <n v="1"/>
    <n v="4"/>
    <n v="0"/>
    <n v="4"/>
    <m/>
  </r>
  <r>
    <x v="0"/>
    <x v="1"/>
    <d v="2024-10-23T00:00:00"/>
    <d v="2024-10-23T00:00:00"/>
    <s v="Junior Professional Company"/>
    <x v="0"/>
    <s v="Anita Martinez Recreation Center"/>
    <s v="4422 Live Oak St, Dallas, TX"/>
    <n v="75204"/>
    <n v="1"/>
    <n v="12"/>
    <n v="0"/>
    <n v="12"/>
    <m/>
  </r>
  <r>
    <x v="7"/>
    <x v="0"/>
    <d v="2024-10-23T00:00:00"/>
    <d v="2024-10-23T00:00:00"/>
    <s v="Thriving Minds After School "/>
    <x v="0"/>
    <s v="Anne Frank Elementary School"/>
    <s v="5201 Celestial Rd"/>
    <n v="75254"/>
    <n v="1"/>
    <n v="0"/>
    <n v="34"/>
    <n v="34"/>
    <m/>
  </r>
  <r>
    <x v="7"/>
    <x v="0"/>
    <d v="2024-10-23T00:00:00"/>
    <d v="2024-10-23T00:00:00"/>
    <s v="Thriving Minds After School"/>
    <x v="0"/>
    <s v="Lakewood Elementary School"/>
    <s v="3000 Hillbrook St"/>
    <n v="75214"/>
    <n v="1"/>
    <n v="0"/>
    <n v="40"/>
    <n v="40"/>
    <m/>
  </r>
  <r>
    <x v="7"/>
    <x v="0"/>
    <d v="2024-10-23T00:00:00"/>
    <d v="2024-10-23T00:00:00"/>
    <s v="Thriving Minds After School"/>
    <x v="0"/>
    <s v="Nathan Adams Elementary School"/>
    <s v="12600 Welch Rd"/>
    <n v="75244"/>
    <n v="1"/>
    <n v="0"/>
    <n v="27"/>
    <n v="27"/>
    <m/>
  </r>
  <r>
    <x v="7"/>
    <x v="0"/>
    <d v="2024-10-23T00:00:00"/>
    <d v="2024-10-23T00:00:00"/>
    <s v="Thriving Minds After School"/>
    <x v="0"/>
    <s v="Montessori Academy at Onesimo Hernandez"/>
    <s v="5555 Maple Ave"/>
    <n v="75235"/>
    <n v="1"/>
    <n v="0"/>
    <n v="43"/>
    <n v="43"/>
    <m/>
  </r>
  <r>
    <x v="7"/>
    <x v="0"/>
    <d v="2024-10-23T00:00:00"/>
    <d v="2024-10-23T00:00:00"/>
    <s v="Thriving Minds After School"/>
    <x v="0"/>
    <s v="Prestonwood Montessori at E.D. Walker"/>
    <s v="5700 Wozencraft Dr"/>
    <s v=" 75230"/>
    <n v="1"/>
    <n v="0"/>
    <n v="64"/>
    <n v="64"/>
    <m/>
  </r>
  <r>
    <x v="7"/>
    <x v="0"/>
    <d v="2024-10-23T00:00:00"/>
    <d v="2024-10-23T00:00:00"/>
    <s v="Thriving Minds After School"/>
    <x v="0"/>
    <s v="Rosemont Lower School"/>
    <s v="1919 Stevens Forest Dr"/>
    <n v="75208"/>
    <n v="1"/>
    <n v="0"/>
    <n v="91"/>
    <n v="91"/>
    <m/>
  </r>
  <r>
    <x v="7"/>
    <x v="0"/>
    <d v="2024-10-23T00:00:00"/>
    <d v="2024-10-23T00:00:00"/>
    <s v="Thriving Minds After School"/>
    <x v="0"/>
    <s v="Rosemont Upper School"/>
    <s v="719 N Montclair Ave"/>
    <n v="75208"/>
    <n v="1"/>
    <n v="0"/>
    <n v="16"/>
    <n v="16"/>
    <m/>
  </r>
  <r>
    <x v="7"/>
    <x v="0"/>
    <d v="2024-10-23T00:00:00"/>
    <d v="2024-10-23T00:00:00"/>
    <s v="Thriving Minds After School"/>
    <x v="0"/>
    <s v="Harry C. Withers Elementary School"/>
    <s v="3959 Northhaven Rd"/>
    <n v="75229"/>
    <n v="1"/>
    <n v="0"/>
    <n v="61"/>
    <n v="61"/>
    <m/>
  </r>
  <r>
    <x v="7"/>
    <x v="0"/>
    <d v="2024-10-23T00:00:00"/>
    <d v="2024-10-23T00:00:00"/>
    <s v="Site Visit to Client;Individual Planning Time/Work/Correspondence with Client;"/>
    <x v="0"/>
    <s v="City of Dallas"/>
    <s v="1500 Marilla Street"/>
    <n v="75201"/>
    <n v="1"/>
    <n v="0"/>
    <n v="10"/>
    <n v="10"/>
    <m/>
  </r>
  <r>
    <x v="7"/>
    <x v="0"/>
    <d v="2024-10-23T00:00:00"/>
    <d v="2024-10-23T00:00:00"/>
    <s v="Strong Foundations"/>
    <x v="0"/>
    <s v="Big Thought HQ"/>
    <s v="1409 Botham Jean Blvd., Suite 1015"/>
    <n v="75215"/>
    <n v="1"/>
    <n v="0"/>
    <n v="2"/>
    <n v="2"/>
    <m/>
  </r>
  <r>
    <x v="15"/>
    <x v="9"/>
    <d v="2024-10-23T00:00:00"/>
    <d v="2024-10-29T00:00:00"/>
    <s v="Hall of state rental tours"/>
    <x v="0"/>
    <s v="Hall of State"/>
    <s v="3939 Grand Avenue"/>
    <n v="75210"/>
    <n v="3"/>
    <s v="X"/>
    <n v="10"/>
    <n v="10"/>
    <m/>
  </r>
  <r>
    <x v="16"/>
    <x v="0"/>
    <d v="2024-10-23T00:00:00"/>
    <d v="2024-10-23T00:00:00"/>
    <s v="All Access Art"/>
    <x v="0"/>
    <s v="Dallas Museum of Art"/>
    <s v="1717 N Harwood"/>
    <n v="75201"/>
    <n v="1"/>
    <m/>
    <n v="9"/>
    <n v="9"/>
    <m/>
  </r>
  <r>
    <x v="16"/>
    <x v="0"/>
    <d v="2024-10-23T00:00:00"/>
    <d v="2024-10-23T00:00:00"/>
    <s v="Senior Program"/>
    <x v="0"/>
    <s v="Wesley Rankin Community Center"/>
    <s v="3100 Crossman Ave"/>
    <n v="75212"/>
    <n v="1"/>
    <m/>
    <n v="14"/>
    <n v="14"/>
    <m/>
  </r>
  <r>
    <x v="16"/>
    <x v="0"/>
    <d v="2024-10-23T00:00:00"/>
    <d v="2024-10-23T00:00:00"/>
    <s v="Go van Gogh"/>
    <x v="0"/>
    <s v="James Bowie Elementary"/>
    <s v="330 N Marsalis Ave"/>
    <n v="75203"/>
    <n v="2"/>
    <m/>
    <n v="48"/>
    <n v="48"/>
    <m/>
  </r>
  <r>
    <x v="16"/>
    <x v="0"/>
    <d v="2024-10-23T00:00:00"/>
    <d v="2024-10-23T00:00:00"/>
    <s v="Go van Gogh"/>
    <x v="0"/>
    <s v="James Bowie Elementary"/>
    <s v="330 N Marsalis Ave"/>
    <n v="75203"/>
    <n v="1"/>
    <m/>
    <n v="22"/>
    <n v="22"/>
    <m/>
  </r>
  <r>
    <x v="16"/>
    <x v="0"/>
    <d v="2024-10-23T00:00:00"/>
    <d v="2024-10-23T00:00:00"/>
    <s v="Arturo's Preschool"/>
    <x v="0"/>
    <s v="Dallas Museum of Art"/>
    <s v="1717 N Harwood"/>
    <n v="75201"/>
    <n v="1"/>
    <m/>
    <n v="8"/>
    <n v="8"/>
    <m/>
  </r>
  <r>
    <x v="22"/>
    <x v="0"/>
    <d v="2024-10-23T00:00:00"/>
    <d v="2024-10-23T00:00:00"/>
    <s v="Guided Tour: Dowell MS"/>
    <x v="0"/>
    <s v="Nasher Sculpture Center"/>
    <s v="2001 Flora St. "/>
    <n v="75201"/>
    <n v="1"/>
    <m/>
    <n v="16"/>
    <n v="16"/>
    <n v="6"/>
  </r>
  <r>
    <x v="22"/>
    <x v="0"/>
    <d v="2024-10-23T00:00:00"/>
    <d v="2024-10-23T00:00:00"/>
    <s v="Guided Tour: Birdville ISD"/>
    <x v="0"/>
    <s v="Nasher Sculpture Center"/>
    <s v="2001 Flora St. "/>
    <n v="75201"/>
    <n v="1"/>
    <m/>
    <n v="60"/>
    <n v="60"/>
    <m/>
  </r>
  <r>
    <x v="24"/>
    <x v="0"/>
    <d v="2024-10-23T00:00:00"/>
    <d v="2024-10-23T00:00:00"/>
    <s v="Tech Truck"/>
    <x v="0"/>
    <s v="HACEMOS - DFW Chapter"/>
    <s v="308 S Akard St"/>
    <n v="75202"/>
    <n v="1"/>
    <m/>
    <n v="90"/>
    <n v="90"/>
    <m/>
  </r>
  <r>
    <x v="24"/>
    <x v="0"/>
    <d v="2024-10-23T00:00:00"/>
    <d v="2024-10-23T00:00:00"/>
    <s v="Tech Truck"/>
    <x v="0"/>
    <s v="Anne Frank Elementary School"/>
    <s v="5201 Celestial Rd"/>
    <n v="75254"/>
    <n v="1"/>
    <m/>
    <n v="12"/>
    <n v="12"/>
    <m/>
  </r>
  <r>
    <x v="43"/>
    <x v="5"/>
    <d v="2024-10-23T00:00:00"/>
    <d v="2024-10-09T00:00:00"/>
    <s v="Dallas Area Senior Concerts"/>
    <x v="0"/>
    <s v="Marcus Annex Senior Center"/>
    <s v="2910 Modella Avenue"/>
    <n v="75229"/>
    <n v="1"/>
    <n v="0"/>
    <n v="25"/>
    <n v="25"/>
    <m/>
  </r>
  <r>
    <x v="43"/>
    <x v="5"/>
    <d v="2024-10-23T00:00:00"/>
    <d v="2024-10-24T00:00:00"/>
    <s v="Dallas Area Senior Concerts"/>
    <x v="0"/>
    <s v="Brookdale Lake Highlands"/>
    <s v="9715 Plano Road"/>
    <n v="75238"/>
    <n v="1"/>
    <n v="0"/>
    <n v="25"/>
    <n v="25"/>
    <n v="2"/>
  </r>
  <r>
    <x v="26"/>
    <x v="1"/>
    <d v="2024-10-23T00:00:00"/>
    <d v="2024-10-23T00:00:00"/>
    <s v="Bitches Production Reh"/>
    <x v="0"/>
    <s v="TBAAL "/>
    <s v="1309 Canton Street"/>
    <n v="75201"/>
    <n v="1"/>
    <n v="0"/>
    <n v="15"/>
    <n v="15"/>
    <m/>
  </r>
  <r>
    <x v="33"/>
    <x v="3"/>
    <d v="2024-10-23T00:00:00"/>
    <d v="2024-10-23T00:00:00"/>
    <s v="LA TRAVIATA Crescendo Wednesday Pre-Show Mixer"/>
    <x v="0"/>
    <s v="Winspear Opera House"/>
    <s v="2403 Flora St"/>
    <n v="75201"/>
    <n v="1"/>
    <n v="0"/>
    <n v="63"/>
    <n v="63"/>
    <m/>
  </r>
  <r>
    <x v="33"/>
    <x v="3"/>
    <d v="2024-10-23T00:00:00"/>
    <d v="2024-10-23T00:00:00"/>
    <s v="PRIDE Night at the Opera Reception"/>
    <x v="0"/>
    <s v="Winspear Opera House"/>
    <s v="2403 Flora St"/>
    <n v="75201"/>
    <n v="1"/>
    <n v="0"/>
    <n v="62"/>
    <n v="62"/>
    <m/>
  </r>
  <r>
    <x v="32"/>
    <x v="8"/>
    <d v="2024-10-23T00:00:00"/>
    <d v="2024-10-23T00:00:00"/>
    <s v="USAFF co-presents Hitchcocktober screening of &quot;Strangers on a Train&quot; (presented with the Angelika Dallas)"/>
    <x v="0"/>
    <s v="Angelika Film Center Dallas"/>
    <s v="5321 E Mockingbird Ln"/>
    <n v="75206"/>
    <n v="1"/>
    <n v="180"/>
    <n v="0"/>
    <n v="180"/>
    <n v="2"/>
  </r>
  <r>
    <x v="7"/>
    <x v="0"/>
    <d v="2024-10-24T00:00:00"/>
    <d v="2024-10-24T00:00:00"/>
    <s v="Client Project Manager Meeting;"/>
    <x v="1"/>
    <s v="Virtual "/>
    <s v="Virtual"/>
    <s v="Virtual"/>
    <n v="1"/>
    <n v="0"/>
    <n v="5"/>
    <n v="5"/>
    <m/>
  </r>
  <r>
    <x v="0"/>
    <x v="5"/>
    <d v="2024-10-24T00:00:00"/>
    <d v="2024-10-24T00:00:00"/>
    <s v="Wonders of Mexico"/>
    <x v="0"/>
    <s v="Harry Stone Recreation Center"/>
    <s v="2403 Millmar Dr, Dallas, TX 75228, USA"/>
    <n v="75228"/>
    <n v="1"/>
    <n v="0"/>
    <n v="150"/>
    <n v="150"/>
    <m/>
  </r>
  <r>
    <x v="1"/>
    <x v="0"/>
    <d v="2024-10-24T00:00:00"/>
    <d v="2024-10-31T00:00:00"/>
    <s v="Streamliners Enrichment "/>
    <x v="0"/>
    <s v="Bayles Elementary (DISD)"/>
    <s v="2444 Telegraph Ave, Dallas, TX "/>
    <n v="75228"/>
    <n v="14"/>
    <m/>
    <n v="128"/>
    <n v="128"/>
    <n v="13"/>
  </r>
  <r>
    <x v="2"/>
    <x v="5"/>
    <d v="2024-10-24T00:00:00"/>
    <d v="2024-10-31T00:00:00"/>
    <s v="Infernum, A Haunted Experience"/>
    <x v="0"/>
    <s v="Arts Mission Oak Cliff"/>
    <s v="410 S Windomere Ave"/>
    <n v="75208"/>
    <n v="5"/>
    <n v="64"/>
    <n v="10"/>
    <n v="74"/>
    <m/>
  </r>
  <r>
    <x v="3"/>
    <x v="5"/>
    <d v="2024-10-24T00:00:00"/>
    <d v="2024-10-27T00:00:00"/>
    <s v="Over the Bridge Arts: Burning Woman "/>
    <x v="0"/>
    <s v="Artstillery"/>
    <s v="723 Fort Worth Avenue"/>
    <n v="75208"/>
    <n v="3"/>
    <n v="157"/>
    <n v="30"/>
    <n v="187"/>
    <m/>
  </r>
  <r>
    <x v="3"/>
    <x v="5"/>
    <d v="2024-10-24T00:00:00"/>
    <d v="2024-10-27T00:00:00"/>
    <s v="Over the Bridge Arts: Burning Woman "/>
    <x v="0"/>
    <s v="Artstillery"/>
    <s v="723 Fort Worth Avenue"/>
    <n v="75208"/>
    <n v="3"/>
    <n v="157"/>
    <n v="30"/>
    <n v="187"/>
    <m/>
  </r>
  <r>
    <x v="7"/>
    <x v="0"/>
    <d v="2024-10-24T00:00:00"/>
    <d v="2024-10-24T00:00:00"/>
    <s v="Learning HUBS"/>
    <x v="0"/>
    <s v="Vickery Meadows"/>
    <s v="7110 Holly Hill Dr"/>
    <n v="75231"/>
    <n v="1"/>
    <n v="0"/>
    <n v="19"/>
    <n v="19"/>
    <m/>
  </r>
  <r>
    <x v="7"/>
    <x v="0"/>
    <d v="2024-10-24T00:00:00"/>
    <d v="2024-10-24T00:00:00"/>
    <s v="Thriving Minds After School "/>
    <x v="0"/>
    <s v="Anne Frank Elementary School"/>
    <s v="5201 Celestial Rd"/>
    <n v="75254"/>
    <n v="1"/>
    <n v="0"/>
    <n v="31"/>
    <n v="31"/>
    <m/>
  </r>
  <r>
    <x v="7"/>
    <x v="0"/>
    <d v="2024-10-24T00:00:00"/>
    <d v="2024-10-24T00:00:00"/>
    <s v="Thriving Minds After School"/>
    <x v="0"/>
    <s v="Lakewood Elementary School"/>
    <s v="3000 Hillbrook St"/>
    <n v="75214"/>
    <n v="1"/>
    <n v="0"/>
    <n v="38"/>
    <n v="38"/>
    <m/>
  </r>
  <r>
    <x v="7"/>
    <x v="0"/>
    <d v="2024-10-24T00:00:00"/>
    <d v="2024-10-24T00:00:00"/>
    <s v="Thriving Minds After School"/>
    <x v="0"/>
    <s v="Nathan Adams Elementary School"/>
    <s v="12600 Welch Rd"/>
    <n v="75244"/>
    <n v="1"/>
    <n v="0"/>
    <n v="27"/>
    <n v="27"/>
    <m/>
  </r>
  <r>
    <x v="7"/>
    <x v="0"/>
    <d v="2024-10-24T00:00:00"/>
    <d v="2024-10-24T00:00:00"/>
    <s v="Thriving Minds After School"/>
    <x v="0"/>
    <s v="Montessori Academy at Onesimo Hernandez"/>
    <s v="5555 Maple Ave"/>
    <n v="75235"/>
    <n v="1"/>
    <n v="0"/>
    <n v="48"/>
    <n v="48"/>
    <m/>
  </r>
  <r>
    <x v="7"/>
    <x v="0"/>
    <d v="2024-10-24T00:00:00"/>
    <d v="2024-10-24T00:00:00"/>
    <s v="Thriving Minds After School"/>
    <x v="0"/>
    <s v="Prestonwood Montessori at E.D. Walker"/>
    <s v="5700 Wozencraft Dr"/>
    <s v=" 75230"/>
    <n v="1"/>
    <n v="0"/>
    <n v="64"/>
    <n v="64"/>
    <m/>
  </r>
  <r>
    <x v="7"/>
    <x v="0"/>
    <d v="2024-10-24T00:00:00"/>
    <d v="2024-10-24T00:00:00"/>
    <s v="Thriving Minds After School"/>
    <x v="0"/>
    <s v="Rosemont Lower School"/>
    <s v="1919 Stevens Forest Dr"/>
    <n v="75208"/>
    <n v="1"/>
    <n v="0"/>
    <n v="96"/>
    <n v="96"/>
    <m/>
  </r>
  <r>
    <x v="7"/>
    <x v="0"/>
    <d v="2024-10-24T00:00:00"/>
    <d v="2024-10-24T00:00:00"/>
    <s v="Thriving Minds After School"/>
    <x v="0"/>
    <s v="Rosemont Upper School"/>
    <s v="719 N Montclair Ave"/>
    <n v="75208"/>
    <n v="1"/>
    <n v="0"/>
    <n v="21"/>
    <n v="21"/>
    <n v="13"/>
  </r>
  <r>
    <x v="7"/>
    <x v="0"/>
    <d v="2024-10-24T00:00:00"/>
    <d v="2024-10-24T00:00:00"/>
    <s v="Thriving Minds After School"/>
    <x v="0"/>
    <s v="Harry C. Withers Elementary School"/>
    <s v="3959 Northhaven Rd"/>
    <n v="75229"/>
    <n v="1"/>
    <n v="0"/>
    <n v="75"/>
    <n v="75"/>
    <m/>
  </r>
  <r>
    <x v="7"/>
    <x v="0"/>
    <d v="2024-10-24T00:00:00"/>
    <d v="2024-10-24T00:00:00"/>
    <s v="6DQ-R - Goal Setting"/>
    <x v="0"/>
    <s v="Harry C. Withers Elementary School"/>
    <s v="3959 Northhaven Rd"/>
    <n v="75229"/>
    <n v="1"/>
    <n v="0"/>
    <n v="1"/>
    <n v="1"/>
    <m/>
  </r>
  <r>
    <x v="7"/>
    <x v="0"/>
    <d v="2024-10-24T00:00:00"/>
    <d v="2024-10-24T00:00:00"/>
    <s v="6DQ-R - Goal Setting"/>
    <x v="0"/>
    <s v="Lakewood Elementary School"/>
    <s v="3000 Hillbrook St"/>
    <n v="75214"/>
    <n v="1"/>
    <n v="0"/>
    <n v="1"/>
    <n v="1"/>
    <m/>
  </r>
  <r>
    <x v="7"/>
    <x v="0"/>
    <d v="2024-10-24T00:00:00"/>
    <d v="2024-10-24T00:00:00"/>
    <s v="6DQ-R - Self-Reflection"/>
    <x v="0"/>
    <s v="Harry C. Withers Elementary School"/>
    <s v="3959 Northhaven Rd"/>
    <n v="75229"/>
    <n v="1"/>
    <n v="0"/>
    <n v="1"/>
    <n v="1"/>
    <m/>
  </r>
  <r>
    <x v="7"/>
    <x v="0"/>
    <d v="2024-10-24T00:00:00"/>
    <d v="2024-10-24T00:00:00"/>
    <s v="6DQ-R - Self-Reflection"/>
    <x v="0"/>
    <s v="Lakewood Elementary School"/>
    <s v="3000 Hillbrook St"/>
    <n v="75214"/>
    <n v="1"/>
    <n v="0"/>
    <n v="1"/>
    <n v="1"/>
    <n v="14"/>
  </r>
  <r>
    <x v="7"/>
    <x v="0"/>
    <d v="2024-10-24T00:00:00"/>
    <d v="2024-10-24T00:00:00"/>
    <s v="6DQ-R - Observation"/>
    <x v="0"/>
    <s v="Lakewood Elementary School"/>
    <s v="3000 Hillbrook St"/>
    <n v="75214"/>
    <n v="1"/>
    <n v="0"/>
    <n v="1"/>
    <n v="1"/>
    <m/>
  </r>
  <r>
    <x v="7"/>
    <x v="0"/>
    <d v="2024-10-24T00:00:00"/>
    <d v="2024-10-24T00:00:00"/>
    <s v="6DQ-R - Observation"/>
    <x v="0"/>
    <s v="Harry C. Withers Elementary School"/>
    <s v="3959 Northhaven Rd"/>
    <n v="75229"/>
    <n v="1"/>
    <n v="0"/>
    <n v="1"/>
    <n v="1"/>
    <m/>
  </r>
  <r>
    <x v="16"/>
    <x v="0"/>
    <d v="2024-10-24T00:00:00"/>
    <d v="2024-10-24T00:00:00"/>
    <s v="All Access Art"/>
    <x v="0"/>
    <s v="Dallas Museum of Art"/>
    <s v="1717 N Harwood"/>
    <n v="75201"/>
    <n v="1"/>
    <m/>
    <n v="13"/>
    <n v="13"/>
    <m/>
  </r>
  <r>
    <x v="16"/>
    <x v="0"/>
    <d v="2024-10-24T00:00:00"/>
    <d v="2024-10-24T00:00:00"/>
    <s v="Stewpot Tour"/>
    <x v="0"/>
    <s v="Dallas Museum of Art"/>
    <s v="1717 N Harwood"/>
    <n v="75201"/>
    <n v="1"/>
    <m/>
    <n v="9"/>
    <n v="9"/>
    <m/>
  </r>
  <r>
    <x v="16"/>
    <x v="0"/>
    <d v="2024-10-24T00:00:00"/>
    <d v="2024-10-24T00:00:00"/>
    <s v="Middle School Partnership"/>
    <x v="0"/>
    <s v="D.A. Hulcy STEAM Middle School"/>
    <s v="9339 S Polk St"/>
    <n v="75232"/>
    <n v="1"/>
    <m/>
    <n v="20"/>
    <n v="20"/>
    <m/>
  </r>
  <r>
    <x v="16"/>
    <x v="0"/>
    <d v="2024-10-24T00:00:00"/>
    <d v="2024-10-24T00:00:00"/>
    <s v="DISD PreK Partnership"/>
    <x v="0"/>
    <s v="Dallas Museum of Art"/>
    <s v="1717 N Harwood"/>
    <n v="75201"/>
    <n v="1"/>
    <m/>
    <n v="32"/>
    <n v="32"/>
    <m/>
  </r>
  <r>
    <x v="38"/>
    <x v="0"/>
    <d v="2024-10-24T00:00:00"/>
    <d v="2024-10-24T00:00:00"/>
    <s v="Backlist Book Club"/>
    <x v="0"/>
    <s v="Deep Vellum Books &amp; Publishing"/>
    <s v="3000 Commerce Street"/>
    <n v="75226"/>
    <n v="1"/>
    <n v="0"/>
    <n v="15"/>
    <n v="25"/>
    <m/>
  </r>
  <r>
    <x v="38"/>
    <x v="0"/>
    <d v="2024-10-24T00:00:00"/>
    <d v="2024-10-24T00:00:00"/>
    <s v="Backlist Book Club"/>
    <x v="0"/>
    <s v="Deep Vellum Books &amp; Publishing"/>
    <s v="3000 Commerce Street"/>
    <n v="75226"/>
    <n v="1"/>
    <n v="0"/>
    <n v="15"/>
    <n v="15"/>
    <m/>
  </r>
  <r>
    <x v="20"/>
    <x v="0"/>
    <d v="2024-10-24T00:00:00"/>
    <d v="2024-10-31T00:00:00"/>
    <s v="Verizon Small Business Digital Ready Courses"/>
    <x v="0"/>
    <s v="African American Museum"/>
    <s v="3536 Grand Avenue"/>
    <n v="75210"/>
    <n v="2"/>
    <m/>
    <n v="89"/>
    <n v="89"/>
    <m/>
  </r>
  <r>
    <x v="22"/>
    <x v="0"/>
    <d v="2024-10-24T00:00:00"/>
    <d v="2024-10-24T00:00:00"/>
    <s v="Guided Tour: Birdville ISD"/>
    <x v="0"/>
    <s v="Nasher Sculpture Center"/>
    <s v="2001 Flora St. "/>
    <n v="75201"/>
    <n v="1"/>
    <m/>
    <n v="36"/>
    <n v="36"/>
    <m/>
  </r>
  <r>
    <x v="22"/>
    <x v="0"/>
    <d v="2024-10-24T00:00:00"/>
    <d v="2024-10-24T00:00:00"/>
    <s v="Guided Tour: Williams Middle School"/>
    <x v="0"/>
    <s v="Nasher Sculpture Center"/>
    <s v="2001 Flora St. "/>
    <n v="75201"/>
    <n v="1"/>
    <m/>
    <n v="43"/>
    <n v="43"/>
    <m/>
  </r>
  <r>
    <x v="22"/>
    <x v="0"/>
    <d v="2024-10-24T00:00:00"/>
    <d v="2024-10-24T00:00:00"/>
    <s v="Guided Tour: Birdville ISD"/>
    <x v="0"/>
    <s v="Nasher Sculpture Center"/>
    <s v="2001 Flora St. "/>
    <n v="75201"/>
    <n v="1"/>
    <m/>
    <n v="46"/>
    <n v="46"/>
    <m/>
  </r>
  <r>
    <x v="22"/>
    <x v="0"/>
    <d v="2024-10-24T00:00:00"/>
    <d v="2024-10-24T00:00:00"/>
    <s v="Guided Tour: Mesquite ISD"/>
    <x v="0"/>
    <s v="Nasher Sculpture Center"/>
    <s v="2001 Flora St. "/>
    <n v="75201"/>
    <n v="1"/>
    <m/>
    <n v="55"/>
    <n v="55"/>
    <m/>
  </r>
  <r>
    <x v="40"/>
    <x v="1"/>
    <d v="2024-10-24T00:00:00"/>
    <d v="2024-10-24T00:00:00"/>
    <s v="Moments &amp; Monuments"/>
    <x v="0"/>
    <s v="Zion Lutheran Church"/>
    <s v="6121 E. Lovers Lane"/>
    <n v="75214"/>
    <n v="1"/>
    <m/>
    <n v="26"/>
    <n v="26"/>
    <m/>
  </r>
  <r>
    <x v="48"/>
    <x v="0"/>
    <d v="2024-10-24T00:00:00"/>
    <d v="2024-10-24T00:00:00"/>
    <s v="Portable Youth Film Program"/>
    <x v="0"/>
    <s v="Townview"/>
    <s v="1201 E 8th St"/>
    <n v="75203"/>
    <n v="1"/>
    <n v="0"/>
    <n v="18"/>
    <n v="18"/>
    <m/>
  </r>
  <r>
    <x v="24"/>
    <x v="0"/>
    <d v="2024-10-24T00:00:00"/>
    <d v="2024-10-24T00:00:00"/>
    <s v="Family Science Night: Superhero Academy"/>
    <x v="0"/>
    <s v="Cesar Chavez Elementary School"/>
    <s v="1710 North Carroll Avenue"/>
    <n v="75204"/>
    <n v="1"/>
    <m/>
    <n v="200"/>
    <n v="200"/>
    <m/>
  </r>
  <r>
    <x v="24"/>
    <x v="0"/>
    <d v="2024-10-24T00:00:00"/>
    <d v="2024-10-24T00:00:00"/>
    <s v="Tech Truck"/>
    <x v="0"/>
    <s v="Audelia Creek Elementary School"/>
    <s v="12600 Audelia Rd"/>
    <n v="75243"/>
    <n v="1"/>
    <m/>
    <n v="250"/>
    <n v="250"/>
    <n v="13"/>
  </r>
  <r>
    <x v="24"/>
    <x v="0"/>
    <d v="2024-10-24T00:00:00"/>
    <d v="2024-10-24T00:00:00"/>
    <s v="Tech Truck"/>
    <x v="0"/>
    <s v="PepsiCo"/>
    <s v="2201 N Field St"/>
    <n v="75201"/>
    <n v="1"/>
    <m/>
    <n v="150"/>
    <n v="150"/>
    <m/>
  </r>
  <r>
    <x v="43"/>
    <x v="5"/>
    <d v="2024-10-24T00:00:00"/>
    <d v="2024-10-22T00:00:00"/>
    <s v="Dallas Area Senior Concerts"/>
    <x v="0"/>
    <s v="Ventana by Buckner: Rehab (Ascend)"/>
    <s v="8301 N. Central Expressway"/>
    <n v="75225"/>
    <n v="1"/>
    <n v="0"/>
    <n v="10"/>
    <n v="10"/>
    <m/>
  </r>
  <r>
    <x v="26"/>
    <x v="1"/>
    <d v="2024-10-24T00:00:00"/>
    <d v="2024-10-24T00:00:00"/>
    <s v="Bitches Production Reh"/>
    <x v="0"/>
    <s v="TBAAL "/>
    <s v="1309 Canton Street"/>
    <n v="75201"/>
    <n v="1"/>
    <n v="0"/>
    <n v="15"/>
    <n v="15"/>
    <m/>
  </r>
  <r>
    <x v="33"/>
    <x v="5"/>
    <d v="2024-10-24T00:00:00"/>
    <d v="2024-10-24T00:00:00"/>
    <s v="Touring Opera"/>
    <x v="0"/>
    <s v="Alcuin School"/>
    <s v="6144 Churchill Way"/>
    <n v="75230"/>
    <n v="1"/>
    <n v="200"/>
    <n v="0"/>
    <n v="200"/>
    <m/>
  </r>
  <r>
    <x v="37"/>
    <x v="0"/>
    <d v="2024-10-24T00:00:00"/>
    <d v="2024-10-26T00:00:00"/>
    <s v="107 Preserving Your Story"/>
    <x v="0"/>
    <s v="The Writer's Garret "/>
    <s v="215 S. Tyler Street"/>
    <n v="75208"/>
    <n v="2"/>
    <n v="9"/>
    <n v="7"/>
    <n v="16"/>
    <n v="2"/>
  </r>
  <r>
    <x v="32"/>
    <x v="8"/>
    <d v="2024-10-24T00:00:00"/>
    <d v="2024-10-24T00:00:00"/>
    <s v="USAFF co-presents &quot;NT Live: Frankenstein&quot; (presented with the Angelika Dallas)"/>
    <x v="0"/>
    <s v="Angelika Film Center Dallas"/>
    <s v="5321 E Mockingbird Ln"/>
    <n v="75206"/>
    <n v="1"/>
    <n v="36"/>
    <n v="0"/>
    <n v="36"/>
    <m/>
  </r>
  <r>
    <x v="0"/>
    <x v="0"/>
    <d v="2024-10-24T00:00:00"/>
    <d v="2024-10-24T00:00:00"/>
    <s v="Crafty Thursday: Hispanic Heritage Month"/>
    <x v="1"/>
    <s v="Zoom"/>
    <m/>
    <m/>
    <n v="1"/>
    <n v="0"/>
    <n v="25"/>
    <n v="25"/>
    <m/>
  </r>
  <r>
    <x v="43"/>
    <x v="5"/>
    <d v="2024-10-25T00:00:00"/>
    <d v="2024-10-25T00:00:00"/>
    <s v="Charles Barr Concerts For Head Start"/>
    <x v="1"/>
    <s v="ChildCareGroup West Dallas Center"/>
    <s v="2827 Lapsley Street"/>
    <n v="75212"/>
    <n v="1"/>
    <n v="0"/>
    <n v="40"/>
    <n v="40"/>
    <m/>
  </r>
  <r>
    <x v="0"/>
    <x v="5"/>
    <d v="2024-10-25T00:00:00"/>
    <d v="2024-10-25T00:00:00"/>
    <s v="Wonders of Mexico"/>
    <x v="0"/>
    <s v="Pleasant Grove Branch Library"/>
    <s v="7310 Lake June Rd, Dallas, TX 75217, USA"/>
    <n v="75217"/>
    <n v="1"/>
    <n v="0"/>
    <n v="21"/>
    <n v="21"/>
    <m/>
  </r>
  <r>
    <x v="7"/>
    <x v="0"/>
    <d v="2024-10-25T00:00:00"/>
    <d v="2024-10-25T00:00:00"/>
    <s v="Thriving Minds After School "/>
    <x v="0"/>
    <s v="Anne Frank Elementary School"/>
    <s v="5201 Celestial Rd"/>
    <n v="75254"/>
    <n v="1"/>
    <n v="0"/>
    <n v="33"/>
    <n v="33"/>
    <m/>
  </r>
  <r>
    <x v="7"/>
    <x v="0"/>
    <d v="2024-10-25T00:00:00"/>
    <d v="2024-10-25T00:00:00"/>
    <s v="Thriving Minds After School"/>
    <x v="0"/>
    <s v="Lakewood Elementary School"/>
    <s v="3000 Hillbrook St"/>
    <n v="75214"/>
    <n v="1"/>
    <n v="0"/>
    <n v="37"/>
    <n v="37"/>
    <m/>
  </r>
  <r>
    <x v="7"/>
    <x v="0"/>
    <d v="2024-10-25T00:00:00"/>
    <d v="2024-10-25T00:00:00"/>
    <s v="Thriving Minds After School"/>
    <x v="0"/>
    <s v="Nathan Adams Elementary School"/>
    <s v="12600 Welch Rd"/>
    <n v="75244"/>
    <n v="1"/>
    <n v="0"/>
    <n v="24"/>
    <n v="24"/>
    <m/>
  </r>
  <r>
    <x v="7"/>
    <x v="0"/>
    <d v="2024-10-25T00:00:00"/>
    <d v="2024-10-25T00:00:00"/>
    <s v="Thriving Minds After School"/>
    <x v="0"/>
    <s v="Montessori Academy at Onesimo Hernandez"/>
    <s v="5555 Maple Ave"/>
    <n v="75235"/>
    <n v="1"/>
    <n v="0"/>
    <n v="45"/>
    <n v="45"/>
    <m/>
  </r>
  <r>
    <x v="7"/>
    <x v="0"/>
    <d v="2024-10-25T00:00:00"/>
    <d v="2024-10-25T00:00:00"/>
    <s v="Thriving Minds After School"/>
    <x v="0"/>
    <s v="Prestonwood Montessori at E.D. Walker"/>
    <s v="5700 Wozencraft Dr"/>
    <s v=" 75230"/>
    <n v="1"/>
    <n v="0"/>
    <n v="49"/>
    <n v="49"/>
    <m/>
  </r>
  <r>
    <x v="7"/>
    <x v="0"/>
    <d v="2024-10-25T00:00:00"/>
    <d v="2024-10-25T00:00:00"/>
    <s v="Thriving Minds After School"/>
    <x v="0"/>
    <s v="Rosemont Lower School"/>
    <s v="1919 Stevens Forest Dr"/>
    <n v="75208"/>
    <n v="1"/>
    <n v="0"/>
    <n v="82"/>
    <n v="82"/>
    <m/>
  </r>
  <r>
    <x v="7"/>
    <x v="0"/>
    <d v="2024-10-25T00:00:00"/>
    <d v="2024-10-25T00:00:00"/>
    <s v="Thriving Minds After School"/>
    <x v="0"/>
    <s v="Rosemont Upper School"/>
    <s v="719 N Montclair Ave"/>
    <n v="75208"/>
    <n v="1"/>
    <n v="0"/>
    <n v="19"/>
    <n v="19"/>
    <m/>
  </r>
  <r>
    <x v="7"/>
    <x v="0"/>
    <d v="2024-10-25T00:00:00"/>
    <d v="2024-10-25T00:00:00"/>
    <s v="Thriving Minds After School"/>
    <x v="0"/>
    <s v="Sudie L. Williams TAG Academy"/>
    <s v="12600 Welch Rd"/>
    <n v="75244"/>
    <n v="1"/>
    <n v="0"/>
    <n v="9"/>
    <n v="9"/>
    <m/>
  </r>
  <r>
    <x v="7"/>
    <x v="0"/>
    <d v="2024-10-25T00:00:00"/>
    <d v="2024-10-25T00:00:00"/>
    <s v="Thriving Minds After School"/>
    <x v="0"/>
    <s v="Harry C. Withers Elementary School"/>
    <s v="3959 Northhaven Rd"/>
    <n v="75229"/>
    <n v="1"/>
    <n v="0"/>
    <n v="73"/>
    <n v="73"/>
    <m/>
  </r>
  <r>
    <x v="7"/>
    <x v="0"/>
    <d v="2024-10-25T00:00:00"/>
    <d v="2024-10-25T00:00:00"/>
    <s v="6DQ-R - Goal Setting"/>
    <x v="0"/>
    <s v="Lakewood Elementary School"/>
    <s v="3000 Hillbrook St"/>
    <n v="75214"/>
    <n v="1"/>
    <n v="0"/>
    <n v="1"/>
    <n v="1"/>
    <m/>
  </r>
  <r>
    <x v="7"/>
    <x v="0"/>
    <d v="2024-10-25T00:00:00"/>
    <d v="2024-10-25T00:00:00"/>
    <s v="6DQ-R - Observation"/>
    <x v="0"/>
    <s v="Lakewood Elementary School"/>
    <s v="3000 Hillbrook St"/>
    <n v="75214"/>
    <n v="1"/>
    <n v="0"/>
    <n v="1"/>
    <n v="1"/>
    <n v="14"/>
  </r>
  <r>
    <x v="14"/>
    <x v="9"/>
    <d v="2024-10-25T00:00:00"/>
    <d v="2024-10-25T00:00:00"/>
    <s v="DFW Homeschoolers"/>
    <x v="0"/>
    <s v="The Sixth Floor Museum at Dealey Plaza"/>
    <s v="411 Elm Street"/>
    <n v="75202"/>
    <n v="1"/>
    <n v="20"/>
    <n v="2"/>
    <n v="22"/>
    <m/>
  </r>
  <r>
    <x v="14"/>
    <x v="0"/>
    <d v="2024-10-25T00:00:00"/>
    <d v="2024-10-25T00:00:00"/>
    <s v="DFW Homeschoolers"/>
    <x v="0"/>
    <s v="The Sixth Floor Museum at Dealey Plaza"/>
    <s v="411 Elm Street"/>
    <n v="75202"/>
    <n v="1"/>
    <n v="1"/>
    <n v="22"/>
    <n v="23"/>
    <m/>
  </r>
  <r>
    <x v="16"/>
    <x v="0"/>
    <d v="2024-10-25T00:00:00"/>
    <d v="2024-10-25T00:00:00"/>
    <s v="Frisco Partnership"/>
    <x v="0"/>
    <s v="Dallas Museum of Art"/>
    <s v="1717 N Harwood"/>
    <n v="75201"/>
    <n v="1"/>
    <m/>
    <n v="12"/>
    <n v="12"/>
    <m/>
  </r>
  <r>
    <x v="18"/>
    <x v="1"/>
    <d v="2024-10-25T00:00:00"/>
    <d v="2024-10-25T00:00:00"/>
    <s v="Rehearsal "/>
    <x v="0"/>
    <s v="La Cantera Arts Conservatory"/>
    <s v="1050 N Wesmoreland #328"/>
    <n v="75211"/>
    <n v="1"/>
    <n v="0"/>
    <n v="6"/>
    <n v="6"/>
    <m/>
  </r>
  <r>
    <x v="20"/>
    <x v="3"/>
    <d v="2024-10-25T00:00:00"/>
    <d v="2024-10-26T00:00:00"/>
    <s v="Sutton Griggs Awards Dinner"/>
    <x v="0"/>
    <s v="African American Museum"/>
    <s v="3536 Grand Avenue"/>
    <n v="75210"/>
    <n v="1"/>
    <n v="121"/>
    <n v="30"/>
    <n v="151"/>
    <m/>
  </r>
  <r>
    <x v="39"/>
    <x v="0"/>
    <d v="2024-10-25T00:00:00"/>
    <d v="2024-10-25T00:00:00"/>
    <s v="Mentoring/Clinic"/>
    <x v="0"/>
    <s v="Irma Lerma Rangel YMLS"/>
    <s v="1718 Robert B Cullum Blvd"/>
    <n v="75210"/>
    <n v="1"/>
    <m/>
    <n v="20"/>
    <n v="20"/>
    <n v="2"/>
  </r>
  <r>
    <x v="22"/>
    <x v="0"/>
    <d v="2024-10-25T00:00:00"/>
    <d v="2024-10-25T00:00:00"/>
    <s v="Guided Tour: Booker T. Washington HS"/>
    <x v="0"/>
    <s v="Nasher Sculpture Center"/>
    <s v="2001 Flora St. "/>
    <n v="75201"/>
    <n v="1"/>
    <m/>
    <n v="35"/>
    <n v="35"/>
    <m/>
  </r>
  <r>
    <x v="41"/>
    <x v="0"/>
    <d v="2024-10-25T00:00:00"/>
    <d v="2024-10-25T00:00:00"/>
    <s v="PatioLive!"/>
    <x v="0"/>
    <s v="Legacy Midtown"/>
    <s v="8240 Manderville Lane"/>
    <n v="75231"/>
    <n v="1"/>
    <m/>
    <n v="17"/>
    <n v="17"/>
    <m/>
  </r>
  <r>
    <x v="43"/>
    <x v="5"/>
    <d v="2024-10-25T00:00:00"/>
    <d v="2024-10-14T00:00:00"/>
    <s v="Dallas Area Senior Concerts"/>
    <x v="0"/>
    <s v="Pres. Vill. North Forefront Living: IL"/>
    <s v="8600 Skyline Drive"/>
    <n v="75243"/>
    <n v="1"/>
    <n v="0"/>
    <n v="60"/>
    <n v="60"/>
    <n v="10"/>
  </r>
  <r>
    <x v="43"/>
    <x v="5"/>
    <d v="2024-10-25T00:00:00"/>
    <d v="2024-10-25T00:00:00"/>
    <s v="Dallas Area Senior Concerts"/>
    <x v="0"/>
    <s v="Parsons House Preston Hollow: AL"/>
    <s v="4205 West Northwest Highway"/>
    <n v="75220"/>
    <n v="1"/>
    <n v="0"/>
    <n v="30"/>
    <n v="30"/>
    <m/>
  </r>
  <r>
    <x v="26"/>
    <x v="5"/>
    <d v="2024-10-25T00:00:00"/>
    <d v="2024-10-25T00:00:00"/>
    <s v="Bitches Production"/>
    <x v="0"/>
    <s v="TBAAL "/>
    <s v="1309 Canton Street"/>
    <n v="75201"/>
    <n v="1"/>
    <n v="215"/>
    <n v="0"/>
    <n v="215"/>
    <n v="13"/>
  </r>
  <r>
    <x v="28"/>
    <x v="5"/>
    <d v="2024-10-25T00:00:00"/>
    <d v="2024-10-25T00:00:00"/>
    <s v="Lovett Excerpts at International Dyslexia Association 75th Anniversary Gala"/>
    <x v="0"/>
    <s v="Hyatt Regency Dallas"/>
    <s v="300 Reunion Blvd"/>
    <n v="75207"/>
    <n v="1"/>
    <n v="400"/>
    <m/>
    <n v="400"/>
    <n v="13"/>
  </r>
  <r>
    <x v="0"/>
    <x v="0"/>
    <d v="2024-10-26T00:00:00"/>
    <d v="2024-10-26T00:00:00"/>
    <s v="ANMBF Dance Academy Ballet Folklorico Toddlers 9:30 AM"/>
    <x v="0"/>
    <s v="Anita Martinez Recreation Center"/>
    <s v="3212 N Winnetka Ave, Dallas, TX 75212"/>
    <n v="75212"/>
    <n v="1"/>
    <n v="20"/>
    <n v="0"/>
    <n v="20"/>
    <m/>
  </r>
  <r>
    <x v="0"/>
    <x v="1"/>
    <d v="2024-10-26T00:00:00"/>
    <d v="2024-10-26T00:00:00"/>
    <s v="Mini Professional Ballet Folklorico Company"/>
    <x v="0"/>
    <s v="Anita Martinez Recreation Center"/>
    <s v="3212 N Winnetka Ave, Dallas, TX 75212"/>
    <n v="75212"/>
    <n v="1"/>
    <n v="8"/>
    <n v="0"/>
    <n v="8"/>
    <m/>
  </r>
  <r>
    <x v="0"/>
    <x v="0"/>
    <d v="2024-10-26T00:00:00"/>
    <d v="2024-10-26T00:00:00"/>
    <s v="ANMBF Dance Academy Classical Ballet Kids 9:30 AM"/>
    <x v="0"/>
    <s v="Anita Martinez Recreation Center"/>
    <s v="3212 N Winnetka Ave, Dallas, TX 75212"/>
    <n v="75212"/>
    <n v="1"/>
    <n v="10"/>
    <n v="0"/>
    <n v="10"/>
    <m/>
  </r>
  <r>
    <x v="0"/>
    <x v="0"/>
    <d v="2024-10-26T00:00:00"/>
    <d v="2024-10-26T00:00:00"/>
    <s v="ANMBF Dance Academy Ballet Folklorico Kids 10:30 AM"/>
    <x v="0"/>
    <s v="Anita Martinez Recreation Center"/>
    <s v="3212 N Winnetka Ave, Dallas, TX 75212"/>
    <n v="75212"/>
    <n v="1"/>
    <n v="22"/>
    <n v="0"/>
    <n v="22"/>
    <m/>
  </r>
  <r>
    <x v="0"/>
    <x v="0"/>
    <d v="2024-10-26T00:00:00"/>
    <d v="2024-10-26T00:00:00"/>
    <s v="ANMBF Dance Academy Classical Ballet Toddlers 10:30 AM"/>
    <x v="0"/>
    <s v="Anita Martinez Recreation Center"/>
    <s v="3212 N Winnetka Ave, Dallas, TX 75212"/>
    <n v="75212"/>
    <n v="1"/>
    <n v="10"/>
    <n v="0"/>
    <n v="10"/>
    <m/>
  </r>
  <r>
    <x v="0"/>
    <x v="0"/>
    <d v="2024-10-26T00:00:00"/>
    <d v="2024-10-26T00:00:00"/>
    <s v="ANMBF Dance Academy Ballet Folklorico Kids 1 1:30 AM"/>
    <x v="0"/>
    <s v="Anita Martinez Recreation Center"/>
    <s v="3212 N Winnetka Ave, Dallas, TX 75212"/>
    <n v="75212"/>
    <n v="1"/>
    <n v="10"/>
    <n v="0"/>
    <n v="10"/>
    <n v="4"/>
  </r>
  <r>
    <x v="0"/>
    <x v="0"/>
    <d v="2024-10-26T00:00:00"/>
    <d v="2024-10-26T00:00:00"/>
    <s v="ANMBF Dance Academy Ballet Folklorico Teen and Adult Beginner 11:30 AM"/>
    <x v="0"/>
    <s v="Anita Martinez Recreation Center"/>
    <s v="3212 N Winnetka Ave, Dallas, TX 75212"/>
    <n v="75212"/>
    <n v="1"/>
    <n v="19"/>
    <n v="0"/>
    <n v="19"/>
    <m/>
  </r>
  <r>
    <x v="0"/>
    <x v="0"/>
    <d v="2024-10-26T00:00:00"/>
    <d v="2024-10-26T00:00:00"/>
    <s v="ANMBF Dance Academy Ballet Folklorico Teen and Adult Intermediate 12:30 PM"/>
    <x v="0"/>
    <s v="Anita Martinez Recreation Center"/>
    <s v="3212 N Winnetka Ave, Dallas, TX 75212"/>
    <n v="75212"/>
    <n v="1"/>
    <n v="5"/>
    <n v="0"/>
    <n v="5"/>
    <m/>
  </r>
  <r>
    <x v="2"/>
    <x v="0"/>
    <d v="2024-10-26T00:00:00"/>
    <d v="2024-10-26T00:00:00"/>
    <s v="AiR Journey to Sól Songwriting Workshop"/>
    <x v="0"/>
    <s v="Arts Mission Oak Cliff"/>
    <s v="410 S Windomere Ave"/>
    <n v="75208"/>
    <n v="2"/>
    <n v="2"/>
    <n v="2"/>
    <n v="4"/>
    <m/>
  </r>
  <r>
    <x v="5"/>
    <x v="1"/>
    <d v="2024-10-26T00:00:00"/>
    <d v="2024-10-26T00:00:00"/>
    <s v="Nutcracker Rehearsals"/>
    <x v="0"/>
    <s v="BNT Studios"/>
    <s v="10675 E. Northwest Higway, Suite 2400"/>
    <n v="75238"/>
    <n v="5"/>
    <n v="0"/>
    <n v="56"/>
    <n v="56"/>
    <m/>
  </r>
  <r>
    <x v="9"/>
    <x v="5"/>
    <d v="2024-10-26T00:00:00"/>
    <d v="2024-10-26T00:00:00"/>
    <s v="FLORES Y CALAVERAS"/>
    <x v="0"/>
    <s v="Lake Highlands  Nort Park"/>
    <s v="9940 White Rock trail, Dallas"/>
    <n v="75238"/>
    <n v="1"/>
    <n v="0"/>
    <n v="93"/>
    <n v="93"/>
    <m/>
  </r>
  <r>
    <x v="15"/>
    <x v="3"/>
    <d v="2024-10-26T00:00:00"/>
    <d v="2024-10-26T00:00:00"/>
    <s v="Forest Hills Centennial Celebration"/>
    <x v="0"/>
    <s v="Forest Hills Park"/>
    <s v="8200 block of Forest Hills"/>
    <s v="N/A"/>
    <n v="1"/>
    <s v="X"/>
    <n v="200"/>
    <n v="200"/>
    <m/>
  </r>
  <r>
    <x v="16"/>
    <x v="0"/>
    <d v="2024-10-26T00:00:00"/>
    <d v="2024-10-26T00:00:00"/>
    <s v="Art Workshop for Adults"/>
    <x v="0"/>
    <s v="Dallas Museum of Art"/>
    <s v="1717 N Harwood"/>
    <n v="75201"/>
    <n v="1"/>
    <n v="29"/>
    <m/>
    <n v="29"/>
    <m/>
  </r>
  <r>
    <x v="38"/>
    <x v="8"/>
    <d v="2024-10-26T00:00:00"/>
    <d v="2024-10-26T00:00:00"/>
    <s v="Ernest McMillan at the Tulisoma Book Fair"/>
    <x v="0"/>
    <s v="African American Museum"/>
    <s v="3536 Grand Avenue"/>
    <n v="75210"/>
    <n v="1"/>
    <n v="0"/>
    <n v="1000"/>
    <n v="1000"/>
    <m/>
  </r>
  <r>
    <x v="18"/>
    <x v="5"/>
    <d v="2024-10-26T00:00:00"/>
    <d v="2024-10-26T00:00:00"/>
    <s v="Diwali Fest - Anatole Hotel"/>
    <x v="0"/>
    <s v="Hilton Anatole"/>
    <m/>
    <n v="75210"/>
    <n v="1"/>
    <n v="800"/>
    <n v="50"/>
    <n v="850"/>
    <n v="13"/>
  </r>
  <r>
    <x v="20"/>
    <x v="8"/>
    <d v="2024-10-26T00:00:00"/>
    <d v="2024-10-27T00:00:00"/>
    <s v="TULISOMA: South Dallas Book Fair"/>
    <x v="0"/>
    <s v="African American Museum"/>
    <s v="3536 Grand Avenue"/>
    <n v="75210"/>
    <n v="1"/>
    <m/>
    <n v="1280"/>
    <n v="1280"/>
    <m/>
  </r>
  <r>
    <x v="20"/>
    <x v="0"/>
    <d v="2024-10-26T00:00:00"/>
    <d v="2024-10-31T00:00:00"/>
    <s v="Community African American History Course"/>
    <x v="0"/>
    <s v="African American Museum"/>
    <s v="3536 Grand Avenue"/>
    <n v="75210"/>
    <n v="1"/>
    <n v="46"/>
    <m/>
    <n v="46"/>
    <m/>
  </r>
  <r>
    <x v="22"/>
    <x v="0"/>
    <d v="2024-10-26T00:00:00"/>
    <d v="2024-10-26T00:00:00"/>
    <s v="Guided Tour: The University of Texas at Austin"/>
    <x v="0"/>
    <s v="Nasher Sculpture Center"/>
    <s v="2001 Flora St. "/>
    <n v="75201"/>
    <n v="1"/>
    <m/>
    <n v="40"/>
    <n v="40"/>
    <m/>
  </r>
  <r>
    <x v="40"/>
    <x v="5"/>
    <d v="2024-10-26T00:00:00"/>
    <d v="2024-10-26T00:00:00"/>
    <s v="Moments &amp; Monuments"/>
    <x v="0"/>
    <s v="Zion Lutheran Church"/>
    <s v="6121 E. Lovers Lane"/>
    <n v="75214"/>
    <n v="1"/>
    <n v="153"/>
    <n v="37"/>
    <n v="190"/>
    <m/>
  </r>
  <r>
    <x v="23"/>
    <x v="5"/>
    <d v="2024-10-26T00:00:00"/>
    <d v="2024-10-26T00:00:00"/>
    <s v="The Color of Winds: salon concert"/>
    <x v="0"/>
    <s v="Valley House Gallery &amp; Sculpture Garden"/>
    <s v="6616 Spring Valley Road"/>
    <n v="75254"/>
    <n v="1"/>
    <n v="80"/>
    <n v="10"/>
    <n v="90"/>
    <m/>
  </r>
  <r>
    <x v="24"/>
    <x v="0"/>
    <d v="2024-10-26T00:00:00"/>
    <d v="2024-10-26T00:00:00"/>
    <s v="Tech Truck"/>
    <x v="0"/>
    <s v="Solar Prep Fall Festival"/>
    <s v="1802 Moser Ave"/>
    <n v="75206"/>
    <n v="1"/>
    <m/>
    <n v="125"/>
    <n v="125"/>
    <m/>
  </r>
  <r>
    <x v="42"/>
    <x v="5"/>
    <d v="2024-10-26T00:00:00"/>
    <d v="2024-10-26T00:00:00"/>
    <s v="Õkāreka Dance Company Land Welcome and Cultural Exchange"/>
    <x v="0"/>
    <s v="Moody Performance Hall"/>
    <s v="2520 Flora St."/>
    <n v="75201"/>
    <n v="1"/>
    <n v="0"/>
    <n v="22"/>
    <n v="22"/>
    <m/>
  </r>
  <r>
    <x v="26"/>
    <x v="5"/>
    <d v="2024-10-26T00:00:00"/>
    <d v="2024-10-25T00:00:00"/>
    <s v="Bitches Production - Matinee"/>
    <x v="0"/>
    <s v="TBAAL "/>
    <s v="1309 Canton Street"/>
    <n v="75201"/>
    <n v="1"/>
    <n v="200"/>
    <n v="0"/>
    <n v="200"/>
    <m/>
  </r>
  <r>
    <x v="26"/>
    <x v="5"/>
    <d v="2024-10-26T00:00:00"/>
    <d v="2024-10-26T00:00:00"/>
    <s v="Bitches Production"/>
    <x v="0"/>
    <s v="TBAAL "/>
    <s v="1309 Canton Street"/>
    <n v="75201"/>
    <n v="1"/>
    <n v="214"/>
    <n v="0"/>
    <n v="214"/>
    <m/>
  </r>
  <r>
    <x v="26"/>
    <x v="3"/>
    <d v="2024-10-26T00:00:00"/>
    <d v="2024-10-26T00:00:00"/>
    <s v="Nada - NBC"/>
    <x v="0"/>
    <s v="TBAAL "/>
    <s v="1309 Canton Street"/>
    <n v="75201"/>
    <n v="1"/>
    <n v="0"/>
    <n v="28"/>
    <n v="28"/>
    <m/>
  </r>
  <r>
    <x v="28"/>
    <x v="0"/>
    <d v="2024-10-26T00:00:00"/>
    <d v="2024-10-26T00:00:00"/>
    <s v="Jiri Kylian Style Master Class with Stefan Zeromski"/>
    <x v="0"/>
    <s v="Bruce Wood Dance Studio"/>
    <s v="101 Howell St."/>
    <n v="75207"/>
    <n v="1"/>
    <n v="16"/>
    <n v="3"/>
    <n v="19"/>
    <m/>
  </r>
  <r>
    <x v="33"/>
    <x v="5"/>
    <d v="2024-10-26T00:00:00"/>
    <d v="2024-10-26T00:00:00"/>
    <s v="THE THREE LITTLE PIGS Family Concert Series (Fall)"/>
    <x v="0"/>
    <s v="Winspear Opera House"/>
    <s v="2403 Flora St"/>
    <n v="75201"/>
    <n v="1"/>
    <n v="659"/>
    <n v="0"/>
    <n v="659"/>
    <m/>
  </r>
  <r>
    <x v="32"/>
    <x v="8"/>
    <d v="2024-10-26T00:00:00"/>
    <d v="2024-10-26T00:00:00"/>
    <s v="KidFilm/USAFF co-presents Harry Potter series screening of &quot;Harry Potter and the Deathly Hallows - Part 2&quot; (presented with the Angelika Dallas)"/>
    <x v="0"/>
    <s v="Angelika Film Center Dallas"/>
    <s v="5321 E Mockingbird Ln"/>
    <n v="75206"/>
    <n v="1"/>
    <n v="59"/>
    <n v="0"/>
    <n v="59"/>
    <n v="2"/>
  </r>
  <r>
    <x v="20"/>
    <x v="3"/>
    <d v="2024-10-27T00:00:00"/>
    <d v="2024-10-31T00:00:00"/>
    <s v="Rentals"/>
    <x v="0"/>
    <s v="African American Museum"/>
    <s v="3536 Grand Avenue"/>
    <n v="75210"/>
    <n v="2"/>
    <m/>
    <n v="220"/>
    <n v="220"/>
    <m/>
  </r>
  <r>
    <x v="39"/>
    <x v="1"/>
    <d v="2024-10-27T00:00:00"/>
    <d v="2024-10-27T00:00:00"/>
    <s v="Ensemble Rehearsals"/>
    <x v="0"/>
    <s v=" Sammons Center for the Arts"/>
    <s v="3630 Harry Hines Blvd."/>
    <n v="75219"/>
    <n v="6"/>
    <n v="326"/>
    <n v="34"/>
    <n v="360"/>
    <m/>
  </r>
  <r>
    <x v="26"/>
    <x v="3"/>
    <d v="2024-10-27T00:00:00"/>
    <d v="2024-10-27T00:00:00"/>
    <s v="Reunion Church"/>
    <x v="0"/>
    <s v="TBAAL "/>
    <s v="1309 Canton Street"/>
    <n v="75201"/>
    <n v="1"/>
    <n v="1"/>
    <n v="500"/>
    <n v="500"/>
    <m/>
  </r>
  <r>
    <x v="7"/>
    <x v="0"/>
    <d v="2024-10-28T00:00:00"/>
    <d v="2024-10-28T00:00:00"/>
    <s v="Individual Planning Time/Work/Correspondence with Client;Client Project Manager Meeting;"/>
    <x v="1"/>
    <s v="Virtual "/>
    <s v="Virtual"/>
    <s v="Virtual"/>
    <n v="1"/>
    <n v="0"/>
    <n v="1"/>
    <n v="1"/>
    <m/>
  </r>
  <r>
    <x v="7"/>
    <x v="0"/>
    <d v="2024-10-28T00:00:00"/>
    <d v="2024-10-28T00:00:00"/>
    <s v="Individual Planning Time/Work/Correspondence with Client;BTI Internal Meeting;"/>
    <x v="1"/>
    <s v="Virtual "/>
    <s v="Virtual"/>
    <s v="Virtual"/>
    <n v="1"/>
    <n v="0"/>
    <n v="2"/>
    <n v="2"/>
    <m/>
  </r>
  <r>
    <x v="5"/>
    <x v="2"/>
    <d v="2024-10-28T00:00:00"/>
    <d v="2024-10-31T00:00:00"/>
    <s v="BNTC Classes"/>
    <x v="0"/>
    <s v="BNT Studios"/>
    <s v="10675 E. Northwest Higway, Suite 2400"/>
    <n v="75238"/>
    <n v="17"/>
    <n v="54"/>
    <n v="13"/>
    <n v="67"/>
    <n v="2"/>
  </r>
  <r>
    <x v="5"/>
    <x v="1"/>
    <d v="2024-10-28T00:00:00"/>
    <d v="2024-10-31T00:00:00"/>
    <s v="Modern Works Rehearsals"/>
    <x v="0"/>
    <s v="BNT Studios"/>
    <s v="10675 E. Northwest Higway, Suite 2400"/>
    <n v="75238"/>
    <n v="5"/>
    <n v="0"/>
    <n v="28"/>
    <n v="28"/>
    <m/>
  </r>
  <r>
    <x v="7"/>
    <x v="0"/>
    <d v="2024-10-28T00:00:00"/>
    <d v="2024-10-28T00:00:00"/>
    <s v="Creative Solutions"/>
    <x v="0"/>
    <s v="Evening Reporting Center (ERC)"/>
    <s v="1673 Terre Colony Ct"/>
    <n v="75211"/>
    <n v="1"/>
    <n v="0"/>
    <n v="8"/>
    <n v="8"/>
    <n v="13"/>
  </r>
  <r>
    <x v="7"/>
    <x v="0"/>
    <d v="2024-10-28T00:00:00"/>
    <d v="2024-10-28T00:00:00"/>
    <s v="Thriving Minds After School "/>
    <x v="0"/>
    <s v="Anne Frank Elementary School"/>
    <s v="5201 Celestial Rd"/>
    <n v="75254"/>
    <n v="1"/>
    <n v="0"/>
    <n v="34"/>
    <n v="34"/>
    <n v="6"/>
  </r>
  <r>
    <x v="7"/>
    <x v="0"/>
    <d v="2024-10-28T00:00:00"/>
    <d v="2024-10-28T00:00:00"/>
    <s v="Thriving Minds After School"/>
    <x v="0"/>
    <s v="Lakewood Elementary School"/>
    <s v="3000 Hillbrook St"/>
    <n v="75214"/>
    <n v="1"/>
    <n v="0"/>
    <n v="37"/>
    <n v="37"/>
    <m/>
  </r>
  <r>
    <x v="7"/>
    <x v="0"/>
    <d v="2024-10-28T00:00:00"/>
    <d v="2024-10-28T00:00:00"/>
    <s v="Thriving Minds After School"/>
    <x v="0"/>
    <s v="Nathan Adams Elementary School"/>
    <s v="12600 Welch Rd"/>
    <n v="75244"/>
    <n v="1"/>
    <n v="0"/>
    <n v="30"/>
    <n v="30"/>
    <m/>
  </r>
  <r>
    <x v="7"/>
    <x v="0"/>
    <d v="2024-10-28T00:00:00"/>
    <d v="2024-10-28T00:00:00"/>
    <s v="Thriving Minds After School"/>
    <x v="0"/>
    <s v="Montessori Academy at Onesimo Hernandez"/>
    <s v="5555 Maple Ave"/>
    <n v="75235"/>
    <n v="1"/>
    <n v="0"/>
    <n v="48"/>
    <n v="48"/>
    <m/>
  </r>
  <r>
    <x v="7"/>
    <x v="0"/>
    <d v="2024-10-28T00:00:00"/>
    <d v="2024-10-28T00:00:00"/>
    <s v="Thriving Minds After School"/>
    <x v="0"/>
    <s v="Prestonwood Montessori at E.D. Walker"/>
    <s v="5700 Wozencraft Dr"/>
    <s v=" 75230"/>
    <n v="1"/>
    <n v="0"/>
    <n v="62"/>
    <n v="62"/>
    <m/>
  </r>
  <r>
    <x v="7"/>
    <x v="0"/>
    <d v="2024-10-28T00:00:00"/>
    <d v="2024-10-28T00:00:00"/>
    <s v="Thriving Minds After School"/>
    <x v="0"/>
    <s v="Rosemont Lower School"/>
    <s v="1919 Stevens Forest Dr"/>
    <n v="75208"/>
    <n v="1"/>
    <n v="0"/>
    <n v="92"/>
    <n v="92"/>
    <m/>
  </r>
  <r>
    <x v="7"/>
    <x v="0"/>
    <d v="2024-10-28T00:00:00"/>
    <d v="2024-10-28T00:00:00"/>
    <s v="Thriving Minds After School"/>
    <x v="0"/>
    <s v="Rosemont Upper School"/>
    <s v="719 N Montclair Ave"/>
    <n v="75208"/>
    <n v="1"/>
    <n v="0"/>
    <n v="15"/>
    <n v="15"/>
    <m/>
  </r>
  <r>
    <x v="7"/>
    <x v="0"/>
    <d v="2024-10-28T00:00:00"/>
    <d v="2024-10-28T00:00:00"/>
    <s v="Thriving Minds After School"/>
    <x v="0"/>
    <s v="Sudie L. Williams TAG Academy"/>
    <s v="12600 Welch Rd"/>
    <n v="75244"/>
    <n v="1"/>
    <n v="0"/>
    <n v="9"/>
    <n v="9"/>
    <m/>
  </r>
  <r>
    <x v="7"/>
    <x v="0"/>
    <d v="2024-10-28T00:00:00"/>
    <d v="2024-10-28T00:00:00"/>
    <s v="Thriving Minds After School"/>
    <x v="0"/>
    <s v="Harry C. Withers Elementary School"/>
    <s v="3959 Northhaven Rd"/>
    <n v="75229"/>
    <n v="1"/>
    <n v="0"/>
    <n v="77"/>
    <n v="77"/>
    <m/>
  </r>
  <r>
    <x v="7"/>
    <x v="0"/>
    <d v="2024-10-28T00:00:00"/>
    <d v="2024-10-28T00:00:00"/>
    <s v="Client Project Manager Meeting;"/>
    <x v="0"/>
    <s v="For Oak Cliff"/>
    <s v="907 E Ledbetter Dr"/>
    <n v="75216"/>
    <n v="1"/>
    <n v="0"/>
    <n v="2"/>
    <n v="2"/>
    <m/>
  </r>
  <r>
    <x v="7"/>
    <x v="0"/>
    <d v="2024-10-28T00:00:00"/>
    <d v="2024-10-28T00:00:00"/>
    <s v="Individual Planning Time/Work/Correspondence with Client;Site Visit to Client;"/>
    <x v="0"/>
    <s v="SMU"/>
    <s v="6116 N Central Expy Dallas"/>
    <n v="75206"/>
    <n v="1"/>
    <n v="0"/>
    <n v="23"/>
    <n v="23"/>
    <m/>
  </r>
  <r>
    <x v="9"/>
    <x v="5"/>
    <d v="2024-10-28T00:00:00"/>
    <d v="2024-10-28T00:00:00"/>
    <s v="FLORES Y CALAVERAS"/>
    <x v="0"/>
    <s v="Cowart ES"/>
    <s v="1515 S. Ravina,Dallas"/>
    <n v="75211"/>
    <n v="1"/>
    <n v="333"/>
    <n v="0"/>
    <n v="333"/>
    <m/>
  </r>
  <r>
    <x v="9"/>
    <x v="5"/>
    <d v="2024-10-28T00:00:00"/>
    <d v="2024-10-28T00:00:00"/>
    <s v="FLORES Y CALAVERAS"/>
    <x v="0"/>
    <s v="Cowart ES"/>
    <s v="1515 S. Ravina,Dallas"/>
    <n v="75211"/>
    <n v="1"/>
    <n v="285"/>
    <n v="0"/>
    <n v="285"/>
    <m/>
  </r>
  <r>
    <x v="13"/>
    <x v="4"/>
    <d v="2024-10-28T00:00:00"/>
    <d v="2024-10-28T00:00:00"/>
    <s v="Curtains Up On Reading- Rosemont Primary- showcases"/>
    <x v="0"/>
    <s v="Rosemont Primary"/>
    <s v="1919 Stevens Forest Dr"/>
    <n v="75208"/>
    <n v="2"/>
    <m/>
    <n v="279"/>
    <n v="279"/>
    <m/>
  </r>
  <r>
    <x v="13"/>
    <x v="1"/>
    <d v="2024-10-28T00:00:00"/>
    <d v="2024-10-31T00:00:00"/>
    <s v="A Charlie Brown Christmas- rehearsals"/>
    <x v="0"/>
    <s v="Rosewood Center for Family Arts"/>
    <s v="5938 Skillman St"/>
    <n v="75231"/>
    <n v="4"/>
    <m/>
    <n v="15"/>
    <n v="15"/>
    <m/>
  </r>
  <r>
    <x v="16"/>
    <x v="0"/>
    <d v="2024-10-28T00:00:00"/>
    <d v="2024-10-28T00:00:00"/>
    <s v="Docent Program"/>
    <x v="0"/>
    <s v="Dallas Museum of Art"/>
    <s v="1717 N Harwood"/>
    <n v="75201"/>
    <n v="1"/>
    <m/>
    <n v="37"/>
    <n v="37"/>
    <m/>
  </r>
  <r>
    <x v="45"/>
    <x v="1"/>
    <d v="2024-10-28T00:00:00"/>
    <d v="2024-10-28T00:00:00"/>
    <s v="rehearsal"/>
    <x v="0"/>
    <s v="Meyerson Symphony Center"/>
    <s v="2301 Flora"/>
    <n v="75201"/>
    <n v="1"/>
    <n v="159"/>
    <n v="23.849999999999998"/>
    <n v="182.85"/>
    <n v="1"/>
  </r>
  <r>
    <x v="24"/>
    <x v="0"/>
    <d v="2024-10-28T00:00:00"/>
    <d v="2024-10-28T00:00:00"/>
    <s v="Onsite Demo: The Power of Light"/>
    <x v="0"/>
    <s v="Perot Museum of Nature and Science"/>
    <s v="2201 N Field Street"/>
    <n v="75201"/>
    <n v="1"/>
    <n v="0"/>
    <n v="97"/>
    <n v="97"/>
    <m/>
  </r>
  <r>
    <x v="24"/>
    <x v="0"/>
    <d v="2024-10-28T00:00:00"/>
    <d v="2024-10-28T00:00:00"/>
    <s v="Outreach Lab: Engineers, Assemble!"/>
    <x v="0"/>
    <s v="Uplift Atlas"/>
    <s v="1474 Annex Ave"/>
    <n v="75204"/>
    <n v="4"/>
    <m/>
    <n v="119"/>
    <n v="119"/>
    <m/>
  </r>
  <r>
    <x v="42"/>
    <x v="1"/>
    <d v="2024-10-28T00:00:00"/>
    <d v="2024-11-01T00:00:00"/>
    <s v="Õkāreka Dance Company Rehearsals"/>
    <x v="0"/>
    <s v="BTWHSPVA"/>
    <s v="2501 Flora St."/>
    <n v="75201"/>
    <n v="5"/>
    <n v="0"/>
    <n v="175"/>
    <n v="175"/>
    <m/>
  </r>
  <r>
    <x v="43"/>
    <x v="5"/>
    <d v="2024-10-28T00:00:00"/>
    <d v="2024-10-18T00:00:00"/>
    <s v="Dallas Area Senior Concerts"/>
    <x v="0"/>
    <s v="The Reserve at North Dallas"/>
    <s v="12271 Coit Road"/>
    <n v="75251"/>
    <n v="1"/>
    <n v="0"/>
    <n v="35"/>
    <n v="35"/>
    <m/>
  </r>
  <r>
    <x v="26"/>
    <x v="3"/>
    <d v="2024-10-28T00:00:00"/>
    <d v="2024-10-28T00:00:00"/>
    <s v="Albany Road Movie Screening"/>
    <x v="0"/>
    <s v="Angelica Movie Cenima"/>
    <s v="5321 E Mockingbird Ln"/>
    <n v="75206"/>
    <n v="1"/>
    <n v="0"/>
    <n v="280"/>
    <n v="280"/>
    <m/>
  </r>
  <r>
    <x v="33"/>
    <x v="5"/>
    <d v="2024-10-28T00:00:00"/>
    <d v="2024-10-29T00:00:00"/>
    <s v="Opera in a Suitcase"/>
    <x v="0"/>
    <s v="Skyview Elementary"/>
    <s v="9229 Meadowknoll Dr"/>
    <n v="75243"/>
    <n v="2"/>
    <n v="0"/>
    <n v="47"/>
    <n v="47"/>
    <n v="13"/>
  </r>
  <r>
    <x v="32"/>
    <x v="8"/>
    <d v="2024-10-28T00:00:00"/>
    <d v="2024-10-28T00:00:00"/>
    <s v="USAFF co-presents Dinner With… series screening of &quot;Chinatown&quot; (presented with the Angelika Dallas)"/>
    <x v="0"/>
    <s v="Angelika Film Center Dallas"/>
    <s v="5321 E Mockingbird Ln"/>
    <n v="75206"/>
    <n v="1"/>
    <n v="117"/>
    <n v="0"/>
    <n v="117"/>
    <m/>
  </r>
  <r>
    <x v="11"/>
    <x v="1"/>
    <d v="2024-10-29T00:00:00"/>
    <d v="2024-10-31T00:00:00"/>
    <s v="Wars of the Roses Reading Rehearsals"/>
    <x v="1"/>
    <s v="Virtual"/>
    <s v="Virtual"/>
    <s v="Virtual"/>
    <n v="3"/>
    <m/>
    <n v="14"/>
    <n v="14"/>
    <m/>
  </r>
  <r>
    <x v="7"/>
    <x v="0"/>
    <d v="2024-10-29T00:00:00"/>
    <d v="2024-10-29T00:00:00"/>
    <s v="Client Project Manager Meeting;"/>
    <x v="1"/>
    <s v="Virtual "/>
    <s v="Virtual"/>
    <s v="Virtual"/>
    <n v="1"/>
    <n v="0"/>
    <n v="2"/>
    <n v="2"/>
    <m/>
  </r>
  <r>
    <x v="0"/>
    <x v="0"/>
    <d v="2024-10-29T00:00:00"/>
    <d v="2024-10-29T00:00:00"/>
    <s v="Zumba Gold"/>
    <x v="1"/>
    <s v="Zoom"/>
    <m/>
    <m/>
    <n v="1"/>
    <n v="0"/>
    <n v="25"/>
    <n v="25"/>
    <m/>
  </r>
  <r>
    <x v="0"/>
    <x v="1"/>
    <d v="2024-10-29T00:00:00"/>
    <d v="2024-10-29T00:00:00"/>
    <s v="Professional Ballet Folklorico Company"/>
    <x v="0"/>
    <s v="Anita Martinez Recreation Center"/>
    <s v="3212 N Winnetka Ave, Dallas, TX 75212"/>
    <n v="75212"/>
    <n v="1"/>
    <n v="9"/>
    <n v="0"/>
    <n v="9"/>
    <m/>
  </r>
  <r>
    <x v="7"/>
    <x v="0"/>
    <d v="2024-10-29T00:00:00"/>
    <d v="2024-10-29T00:00:00"/>
    <s v="Thriving Minds After School "/>
    <x v="0"/>
    <s v="Anne Frank Elementary School"/>
    <s v="5201 Celestial Rd"/>
    <n v="75254"/>
    <n v="1"/>
    <n v="0"/>
    <n v="34"/>
    <n v="34"/>
    <m/>
  </r>
  <r>
    <x v="7"/>
    <x v="0"/>
    <d v="2024-10-29T00:00:00"/>
    <d v="2024-10-29T00:00:00"/>
    <s v="Thriving Minds After School"/>
    <x v="0"/>
    <s v="Lakewood Elementary School"/>
    <s v="3000 Hillbrook St"/>
    <n v="75214"/>
    <n v="1"/>
    <n v="0"/>
    <n v="39"/>
    <n v="39"/>
    <m/>
  </r>
  <r>
    <x v="7"/>
    <x v="0"/>
    <d v="2024-10-29T00:00:00"/>
    <d v="2024-10-29T00:00:00"/>
    <s v="Thriving Minds After School"/>
    <x v="0"/>
    <s v="Nathan Adams Elementary School"/>
    <s v="12600 Welch Rd"/>
    <n v="75244"/>
    <n v="1"/>
    <n v="0"/>
    <n v="25"/>
    <n v="25"/>
    <m/>
  </r>
  <r>
    <x v="7"/>
    <x v="0"/>
    <d v="2024-10-29T00:00:00"/>
    <d v="2024-10-29T00:00:00"/>
    <s v="Thriving Minds After School"/>
    <x v="0"/>
    <s v="Montessori Academy at Onesimo Hernandez"/>
    <s v="5555 Maple Ave"/>
    <n v="75235"/>
    <n v="1"/>
    <n v="0"/>
    <n v="45"/>
    <n v="45"/>
    <m/>
  </r>
  <r>
    <x v="7"/>
    <x v="0"/>
    <d v="2024-10-29T00:00:00"/>
    <d v="2024-10-29T00:00:00"/>
    <s v="Thriving Minds After School"/>
    <x v="0"/>
    <s v="Prestonwood Montessori at E.D. Walker"/>
    <s v="5700 Wozencraft Dr"/>
    <s v=" 75230"/>
    <n v="1"/>
    <n v="0"/>
    <n v="57"/>
    <n v="57"/>
    <m/>
  </r>
  <r>
    <x v="7"/>
    <x v="0"/>
    <d v="2024-10-29T00:00:00"/>
    <d v="2024-10-29T00:00:00"/>
    <s v="Thriving Minds After School"/>
    <x v="0"/>
    <s v="Rosemont Lower School"/>
    <s v="1919 Stevens Forest Dr"/>
    <n v="75208"/>
    <n v="1"/>
    <n v="0"/>
    <n v="92"/>
    <n v="92"/>
    <m/>
  </r>
  <r>
    <x v="7"/>
    <x v="0"/>
    <d v="2024-10-29T00:00:00"/>
    <d v="2024-10-29T00:00:00"/>
    <s v="Thriving Minds After School"/>
    <x v="0"/>
    <s v="Rosemont Upper School"/>
    <s v="719 N Montclair Ave"/>
    <n v="75208"/>
    <n v="1"/>
    <n v="0"/>
    <n v="17"/>
    <n v="17"/>
    <n v="6"/>
  </r>
  <r>
    <x v="7"/>
    <x v="0"/>
    <d v="2024-10-29T00:00:00"/>
    <d v="2024-10-29T00:00:00"/>
    <s v="Thriving Minds After School"/>
    <x v="0"/>
    <s v="Sudie L. Williams TAG Academy"/>
    <s v="12600 Welch Rd"/>
    <n v="75244"/>
    <n v="1"/>
    <n v="0"/>
    <n v="8"/>
    <n v="8"/>
    <m/>
  </r>
  <r>
    <x v="7"/>
    <x v="0"/>
    <d v="2024-10-29T00:00:00"/>
    <d v="2024-10-29T00:00:00"/>
    <s v="Thriving Minds After School"/>
    <x v="0"/>
    <s v="Harry C. Withers Elementary School"/>
    <s v="3959 Northhaven Rd"/>
    <n v="75229"/>
    <n v="1"/>
    <n v="0"/>
    <n v="65"/>
    <n v="65"/>
    <m/>
  </r>
  <r>
    <x v="7"/>
    <x v="0"/>
    <d v="2024-10-29T00:00:00"/>
    <d v="2024-10-29T00:00:00"/>
    <s v="Crisis Management Training"/>
    <x v="0"/>
    <s v="Big Thought HQ"/>
    <s v="1409 Botham Jean Blvd., Suite 1015"/>
    <n v="75215"/>
    <n v="1"/>
    <n v="0"/>
    <n v="34"/>
    <n v="34"/>
    <m/>
  </r>
  <r>
    <x v="13"/>
    <x v="4"/>
    <d v="2024-10-29T00:00:00"/>
    <d v="2024-10-31T00:00:00"/>
    <s v="Curtains Up On Reading- Rosemont Elementary &amp; Middle- classes"/>
    <x v="0"/>
    <s v="Rosemont Elementary and Middle"/>
    <s v="911 N Morocco Ave"/>
    <n v="75211"/>
    <n v="4"/>
    <m/>
    <n v="85"/>
    <n v="85"/>
    <m/>
  </r>
  <r>
    <x v="15"/>
    <x v="0"/>
    <d v="2024-10-29T00:00:00"/>
    <d v="2024-10-29T00:00:00"/>
    <s v="An Evening With! Joe R. Lansdale"/>
    <x v="0"/>
    <s v="Hall of State"/>
    <s v="3939 Grand Avenue"/>
    <n v="75210"/>
    <n v="1"/>
    <s v="X"/>
    <n v="38"/>
    <n v="38"/>
    <m/>
  </r>
  <r>
    <x v="16"/>
    <x v="0"/>
    <d v="2024-10-29T00:00:00"/>
    <d v="2024-10-29T00:00:00"/>
    <s v="Go van Gogh"/>
    <x v="0"/>
    <s v="RISD Academy"/>
    <s v="10630 Coit Rd"/>
    <n v="75240"/>
    <n v="4"/>
    <m/>
    <n v="80"/>
    <n v="80"/>
    <m/>
  </r>
  <r>
    <x v="24"/>
    <x v="0"/>
    <d v="2024-10-29T00:00:00"/>
    <d v="2024-10-29T00:00:00"/>
    <s v="Tech Truck"/>
    <x v="0"/>
    <s v="Dallas Police Department"/>
    <s v="820 Ann Ave"/>
    <n v="75223"/>
    <n v="1"/>
    <m/>
    <n v="150"/>
    <n v="150"/>
    <m/>
  </r>
  <r>
    <x v="43"/>
    <x v="5"/>
    <d v="2024-10-29T00:00:00"/>
    <d v="2024-10-15T00:00:00"/>
    <s v="Dallas Area Senior Concerts"/>
    <x v="0"/>
    <s v="Bachman Therapeutic Recreation Center"/>
    <s v="2750 Bachman Dr."/>
    <n v="75220"/>
    <n v="1"/>
    <n v="0"/>
    <n v="30"/>
    <n v="30"/>
    <m/>
  </r>
  <r>
    <x v="26"/>
    <x v="3"/>
    <d v="2024-10-29T00:00:00"/>
    <d v="2024-10-29T00:00:00"/>
    <s v="Film Workshop"/>
    <x v="0"/>
    <s v="TBAAL "/>
    <s v="1309 Canton Street"/>
    <n v="75201"/>
    <n v="1"/>
    <n v="0"/>
    <n v="75"/>
    <n v="75"/>
    <m/>
  </r>
  <r>
    <x v="33"/>
    <x v="5"/>
    <d v="2024-10-29T00:00:00"/>
    <d v="2024-10-29T00:00:00"/>
    <s v="Touring Opera"/>
    <x v="0"/>
    <s v="Hall Personalized Learning Academy at Oak Cliff"/>
    <s v="2120 Keats Dr."/>
    <n v="75211"/>
    <n v="1"/>
    <n v="83"/>
    <n v="0"/>
    <n v="83"/>
    <m/>
  </r>
  <r>
    <x v="32"/>
    <x v="8"/>
    <d v="2024-10-29T00:00:00"/>
    <d v="2024-10-29T00:00:00"/>
    <s v="USAFF preview member screening of &quot;Memoir of a Snail&quot;"/>
    <x v="0"/>
    <s v="Angelika Film Center Dallas"/>
    <s v="5321 E Mockingbird Ln"/>
    <n v="75206"/>
    <n v="1"/>
    <n v="0"/>
    <n v="165"/>
    <n v="165"/>
    <m/>
  </r>
  <r>
    <x v="19"/>
    <x v="10"/>
    <s v="N/A"/>
    <s v="N/A"/>
    <s v="NO EVENTS-OCT 2024"/>
    <x v="2"/>
    <m/>
    <m/>
    <m/>
    <m/>
    <m/>
    <m/>
    <n v="0"/>
    <m/>
  </r>
  <r>
    <x v="7"/>
    <x v="6"/>
    <d v="2024-10-30T00:00:00"/>
    <d v="2024-10-30T00:00:00"/>
    <s v="City of Dallas Summer planning"/>
    <x v="1"/>
    <s v="Virtual "/>
    <s v="Virtual"/>
    <s v="Virtual"/>
    <n v="1"/>
    <n v="9"/>
    <n v="0"/>
    <n v="9"/>
    <m/>
  </r>
  <r>
    <x v="0"/>
    <x v="0"/>
    <d v="2024-10-30T00:00:00"/>
    <d v="2024-10-30T00:00:00"/>
    <s v="Senior Ballet Folklorico Company"/>
    <x v="0"/>
    <s v="Exall Park Recreation Center"/>
    <s v="1355 Adair St, Dallas, TX 75204"/>
    <n v="75204"/>
    <n v="1"/>
    <n v="4"/>
    <n v="0"/>
    <n v="4"/>
    <m/>
  </r>
  <r>
    <x v="0"/>
    <x v="1"/>
    <d v="2024-10-30T00:00:00"/>
    <d v="2024-10-30T00:00:00"/>
    <s v="Junior Professional Company"/>
    <x v="0"/>
    <s v="Anita Martinez Recreation Center"/>
    <s v="4422 Live Oak St, Dallas, TX"/>
    <n v="75204"/>
    <n v="1"/>
    <n v="11"/>
    <n v="0"/>
    <n v="11"/>
    <m/>
  </r>
  <r>
    <x v="7"/>
    <x v="0"/>
    <d v="2024-10-30T00:00:00"/>
    <d v="2024-10-30T00:00:00"/>
    <s v="Thriving Minds After School "/>
    <x v="0"/>
    <s v="Anne Frank Elementary School"/>
    <s v="5201 Celestial Rd"/>
    <n v="75254"/>
    <n v="1"/>
    <n v="0"/>
    <n v="37"/>
    <n v="37"/>
    <m/>
  </r>
  <r>
    <x v="7"/>
    <x v="0"/>
    <d v="2024-10-30T00:00:00"/>
    <d v="2024-10-30T00:00:00"/>
    <s v="Thriving Minds After School"/>
    <x v="0"/>
    <s v="Lakewood Elementary School"/>
    <s v="3000 Hillbrook St"/>
    <n v="75214"/>
    <n v="1"/>
    <n v="0"/>
    <n v="39"/>
    <n v="39"/>
    <m/>
  </r>
  <r>
    <x v="7"/>
    <x v="0"/>
    <d v="2024-10-30T00:00:00"/>
    <d v="2024-10-30T00:00:00"/>
    <s v="Thriving Minds After School"/>
    <x v="0"/>
    <s v="Nathan Adams Elementary School"/>
    <s v="12600 Welch Rd"/>
    <n v="75244"/>
    <n v="1"/>
    <n v="0"/>
    <n v="27"/>
    <n v="27"/>
    <n v="2"/>
  </r>
  <r>
    <x v="7"/>
    <x v="0"/>
    <d v="2024-10-30T00:00:00"/>
    <d v="2024-10-30T00:00:00"/>
    <s v="Thriving Minds After School"/>
    <x v="0"/>
    <s v="Montessori Academy at Onesimo Hernandez"/>
    <s v="5555 Maple Ave"/>
    <n v="75235"/>
    <n v="1"/>
    <n v="0"/>
    <n v="42"/>
    <n v="42"/>
    <m/>
  </r>
  <r>
    <x v="7"/>
    <x v="0"/>
    <d v="2024-10-30T00:00:00"/>
    <d v="2024-10-30T00:00:00"/>
    <s v="Thriving Minds After School"/>
    <x v="0"/>
    <s v="Prestonwood Montessori at E.D. Walker"/>
    <s v="5700 Wozencraft Dr"/>
    <s v=" 75230"/>
    <n v="1"/>
    <n v="0"/>
    <n v="64"/>
    <n v="64"/>
    <m/>
  </r>
  <r>
    <x v="7"/>
    <x v="0"/>
    <d v="2024-10-30T00:00:00"/>
    <d v="2024-10-30T00:00:00"/>
    <s v="Thriving Minds After School"/>
    <x v="0"/>
    <s v="Rosemont Lower School"/>
    <s v="1919 Stevens Forest Dr"/>
    <n v="75208"/>
    <n v="1"/>
    <n v="0"/>
    <n v="94"/>
    <n v="94"/>
    <m/>
  </r>
  <r>
    <x v="7"/>
    <x v="0"/>
    <d v="2024-10-30T00:00:00"/>
    <d v="2024-10-30T00:00:00"/>
    <s v="Thriving Minds After School"/>
    <x v="0"/>
    <s v="Rosemont Upper School"/>
    <s v="719 N Montclair Ave"/>
    <n v="75208"/>
    <n v="1"/>
    <n v="0"/>
    <n v="17"/>
    <n v="17"/>
    <m/>
  </r>
  <r>
    <x v="7"/>
    <x v="0"/>
    <d v="2024-10-30T00:00:00"/>
    <d v="2024-10-30T00:00:00"/>
    <s v="Thriving Minds After School"/>
    <x v="0"/>
    <s v="Harry C. Withers Elementary School"/>
    <s v="3959 Northhaven Rd"/>
    <n v="75229"/>
    <n v="1"/>
    <n v="0"/>
    <n v="71"/>
    <n v="71"/>
    <m/>
  </r>
  <r>
    <x v="7"/>
    <x v="0"/>
    <d v="2024-10-30T00:00:00"/>
    <d v="2024-10-30T00:00:00"/>
    <s v="6DQ-R - Self-Reflection"/>
    <x v="0"/>
    <s v="Montessori Academy at Onesimo Hernandez"/>
    <s v="5555 Maple Ave"/>
    <n v="75235"/>
    <n v="1"/>
    <n v="0"/>
    <n v="1"/>
    <n v="1"/>
    <n v="14"/>
  </r>
  <r>
    <x v="7"/>
    <x v="0"/>
    <d v="2024-10-30T00:00:00"/>
    <d v="2024-10-30T00:00:00"/>
    <s v="6DQ-R - Observation"/>
    <x v="0"/>
    <s v="Montessori Academy at Onesimo Hernandez"/>
    <s v="5555 Maple Ave"/>
    <n v="75235"/>
    <n v="1"/>
    <n v="0"/>
    <n v="1"/>
    <n v="1"/>
    <m/>
  </r>
  <r>
    <x v="9"/>
    <x v="5"/>
    <d v="2024-10-30T00:00:00"/>
    <d v="2024-10-30T00:00:00"/>
    <s v="FLORES Y CALAVERAS"/>
    <x v="0"/>
    <s v="Eladio Martinez"/>
    <s v="Bernal Dr. Dallas"/>
    <n v="75212"/>
    <n v="1"/>
    <n v="314"/>
    <n v="0"/>
    <n v="314"/>
    <m/>
  </r>
  <r>
    <x v="16"/>
    <x v="0"/>
    <d v="2024-10-30T00:00:00"/>
    <d v="2024-10-30T00:00:00"/>
    <s v="Go van Gogh"/>
    <x v="0"/>
    <s v="Dallas International School"/>
    <s v="6039 Churchill Way"/>
    <n v="75230"/>
    <n v="2"/>
    <m/>
    <n v="37"/>
    <n v="37"/>
    <m/>
  </r>
  <r>
    <x v="22"/>
    <x v="0"/>
    <d v="2024-10-30T00:00:00"/>
    <d v="2024-10-30T00:00:00"/>
    <s v="Outreach Program: UT Southwestern"/>
    <x v="0"/>
    <s v="UT Southwestern Medical Center"/>
    <s v="5323 Harry Hines Blvd"/>
    <n v="75390"/>
    <n v="1"/>
    <m/>
    <n v="4"/>
    <n v="4"/>
    <n v="2"/>
  </r>
  <r>
    <x v="22"/>
    <x v="0"/>
    <d v="2024-10-30T00:00:00"/>
    <d v="2024-10-30T00:00:00"/>
    <s v="Guided Tour: Hexter Elementary"/>
    <x v="0"/>
    <s v="Nasher Sculpture Center"/>
    <s v="2001 Flora St. "/>
    <n v="75201"/>
    <n v="1"/>
    <m/>
    <n v="40"/>
    <n v="40"/>
    <m/>
  </r>
  <r>
    <x v="22"/>
    <x v="0"/>
    <d v="2024-10-30T00:00:00"/>
    <d v="2024-10-30T00:00:00"/>
    <s v="Guided Tour: Hexter Elementary"/>
    <x v="0"/>
    <s v="Nasher Sculpture Center"/>
    <s v="2001 Flora St. "/>
    <n v="75201"/>
    <n v="1"/>
    <m/>
    <n v="40"/>
    <n v="40"/>
    <m/>
  </r>
  <r>
    <x v="22"/>
    <x v="0"/>
    <d v="2024-10-30T00:00:00"/>
    <d v="2024-10-30T00:00:00"/>
    <s v="Guided Tour: Ursuline Academy of Dallas"/>
    <x v="0"/>
    <s v="Nasher Sculpture Center"/>
    <s v="2001 Flora St. "/>
    <n v="75201"/>
    <n v="1"/>
    <m/>
    <n v="14"/>
    <n v="14"/>
    <n v="13"/>
  </r>
  <r>
    <x v="48"/>
    <x v="0"/>
    <d v="2024-10-30T00:00:00"/>
    <d v="2024-10-30T00:00:00"/>
    <s v="Portable Youth Film Program"/>
    <x v="0"/>
    <s v="Townview"/>
    <s v="1201 E 8th St"/>
    <n v="75203"/>
    <n v="1"/>
    <n v="0"/>
    <n v="18"/>
    <n v="18"/>
    <m/>
  </r>
  <r>
    <x v="24"/>
    <x v="0"/>
    <d v="2024-10-30T00:00:00"/>
    <d v="2024-10-30T00:00:00"/>
    <s v="Tech Truck"/>
    <x v="0"/>
    <s v="Janie C Turner Recreation Center"/>
    <s v="6424 Elam Rd"/>
    <n v="75217"/>
    <n v="1"/>
    <m/>
    <n v="200"/>
    <n v="200"/>
    <m/>
  </r>
  <r>
    <x v="32"/>
    <x v="8"/>
    <d v="2024-10-30T00:00:00"/>
    <d v="2024-10-30T00:00:00"/>
    <s v="USAFF co-presents &quot;NT Live: Frankenstein&quot; (presented with the Angelika Dallas)"/>
    <x v="0"/>
    <s v="Angelika Film Center Dallas"/>
    <s v="5321 E Mockingbird Ln"/>
    <n v="75206"/>
    <n v="1"/>
    <n v="31"/>
    <n v="0"/>
    <n v="31"/>
    <m/>
  </r>
  <r>
    <x v="32"/>
    <x v="8"/>
    <d v="2024-10-30T00:00:00"/>
    <d v="2024-10-30T00:00:00"/>
    <s v="USAFF co-presents Hitchcocktober screening of &quot;Psycho&quot; (presented with the Angelika Dallas)"/>
    <x v="0"/>
    <s v="Angelika Film Center Dallas"/>
    <s v="5321 E Mockingbird Ln"/>
    <n v="75206"/>
    <n v="1"/>
    <n v="107"/>
    <n v="0"/>
    <n v="107"/>
    <m/>
  </r>
  <r>
    <x v="7"/>
    <x v="0"/>
    <d v="2024-10-31T00:00:00"/>
    <d v="2024-10-31T00:00:00"/>
    <s v="Learning HUBS"/>
    <x v="0"/>
    <s v="Vickery Meadows"/>
    <s v="7110 Holly Hill Dr"/>
    <n v="75231"/>
    <n v="1"/>
    <n v="0"/>
    <n v="19"/>
    <n v="19"/>
    <m/>
  </r>
  <r>
    <x v="7"/>
    <x v="0"/>
    <d v="2024-10-31T00:00:00"/>
    <d v="2024-10-31T00:00:00"/>
    <s v="Thriving Minds After School "/>
    <x v="0"/>
    <s v="Anne Frank Elementary School"/>
    <s v="5201 Celestial Rd"/>
    <n v="75254"/>
    <n v="1"/>
    <n v="0"/>
    <n v="36"/>
    <n v="36"/>
    <m/>
  </r>
  <r>
    <x v="7"/>
    <x v="0"/>
    <d v="2024-10-31T00:00:00"/>
    <d v="2024-10-31T00:00:00"/>
    <s v="Thriving Minds After School"/>
    <x v="0"/>
    <s v="Lakewood Elementary School"/>
    <s v="3000 Hillbrook St"/>
    <n v="75214"/>
    <n v="1"/>
    <n v="0"/>
    <n v="37"/>
    <n v="37"/>
    <m/>
  </r>
  <r>
    <x v="7"/>
    <x v="0"/>
    <d v="2024-10-31T00:00:00"/>
    <d v="2024-10-31T00:00:00"/>
    <s v="Thriving Minds After School"/>
    <x v="0"/>
    <s v="Nathan Adams Elementary School"/>
    <s v="12600 Welch Rd"/>
    <n v="75244"/>
    <n v="1"/>
    <n v="0"/>
    <n v="26"/>
    <n v="26"/>
    <m/>
  </r>
  <r>
    <x v="7"/>
    <x v="0"/>
    <d v="2024-10-31T00:00:00"/>
    <d v="2024-10-31T00:00:00"/>
    <s v="Thriving Minds After School"/>
    <x v="0"/>
    <s v="Montessori Academy at Onesimo Hernandez"/>
    <s v="5555 Maple Ave"/>
    <n v="75235"/>
    <n v="1"/>
    <n v="0"/>
    <n v="48"/>
    <n v="48"/>
    <m/>
  </r>
  <r>
    <x v="7"/>
    <x v="0"/>
    <d v="2024-10-31T00:00:00"/>
    <d v="2024-10-31T00:00:00"/>
    <s v="Thriving Minds After School"/>
    <x v="0"/>
    <s v="Prestonwood Montessori at E.D. Walker"/>
    <s v="5700 Wozencraft Dr"/>
    <s v=" 75230"/>
    <n v="1"/>
    <n v="0"/>
    <n v="55"/>
    <n v="55"/>
    <m/>
  </r>
  <r>
    <x v="7"/>
    <x v="0"/>
    <d v="2024-10-31T00:00:00"/>
    <d v="2024-10-31T00:00:00"/>
    <s v="Thriving Minds After School"/>
    <x v="0"/>
    <s v="Rosemont Lower School"/>
    <s v="1919 Stevens Forest Dr"/>
    <n v="75208"/>
    <n v="1"/>
    <n v="0"/>
    <n v="88"/>
    <n v="88"/>
    <m/>
  </r>
  <r>
    <x v="7"/>
    <x v="0"/>
    <d v="2024-10-31T00:00:00"/>
    <d v="2024-10-31T00:00:00"/>
    <s v="Thriving Minds After School"/>
    <x v="0"/>
    <s v="Rosemont Upper School"/>
    <s v="719 N Montclair Ave"/>
    <n v="75208"/>
    <n v="1"/>
    <n v="0"/>
    <n v="19"/>
    <n v="19"/>
    <m/>
  </r>
  <r>
    <x v="7"/>
    <x v="0"/>
    <d v="2024-10-31T00:00:00"/>
    <d v="2024-10-31T00:00:00"/>
    <s v="Thriving Minds After School"/>
    <x v="0"/>
    <s v="Harry C. Withers Elementary School"/>
    <s v="3959 Northhaven Rd"/>
    <n v="75229"/>
    <n v="1"/>
    <n v="0"/>
    <n v="75"/>
    <n v="75"/>
    <m/>
  </r>
  <r>
    <x v="7"/>
    <x v="0"/>
    <d v="2024-10-31T00:00:00"/>
    <d v="2024-10-31T00:00:00"/>
    <s v="6DQ-R - Goal Setting"/>
    <x v="0"/>
    <s v="Harry C. Withers Elementary School"/>
    <s v="3959 Northhaven Rd"/>
    <n v="75229"/>
    <n v="1"/>
    <n v="0"/>
    <n v="1"/>
    <n v="1"/>
    <m/>
  </r>
  <r>
    <x v="7"/>
    <x v="0"/>
    <d v="2024-10-31T00:00:00"/>
    <d v="2024-10-31T00:00:00"/>
    <s v="6DQ-R - Self-Reflection"/>
    <x v="0"/>
    <s v="Harry C. Withers Elementary School"/>
    <s v="3959 Northhaven Rd"/>
    <n v="75229"/>
    <n v="1"/>
    <n v="0"/>
    <n v="1"/>
    <n v="1"/>
    <n v="14"/>
  </r>
  <r>
    <x v="7"/>
    <x v="0"/>
    <d v="2024-10-31T00:00:00"/>
    <d v="2024-10-31T00:00:00"/>
    <s v="6DQ-R - Self-Reflection"/>
    <x v="0"/>
    <s v="Harry C. Withers Elementary School"/>
    <s v="3959 Northhaven Rd"/>
    <n v="75229"/>
    <n v="1"/>
    <n v="0"/>
    <n v="1"/>
    <n v="1"/>
    <n v="14"/>
  </r>
  <r>
    <x v="7"/>
    <x v="0"/>
    <d v="2024-10-31T00:00:00"/>
    <d v="2024-10-31T00:00:00"/>
    <s v="6DQ-R - Self-Reflection"/>
    <x v="0"/>
    <s v="Harry C. Withers Elementary School"/>
    <s v="3959 Northhaven Rd"/>
    <n v="75229"/>
    <n v="1"/>
    <n v="0"/>
    <n v="1"/>
    <n v="1"/>
    <n v="14"/>
  </r>
  <r>
    <x v="7"/>
    <x v="0"/>
    <d v="2024-10-31T00:00:00"/>
    <d v="2024-10-31T00:00:00"/>
    <s v="6DQ-R - Observation"/>
    <x v="0"/>
    <s v="Harry C. Withers Elementary School"/>
    <s v="3959 Northhaven Rd"/>
    <n v="75229"/>
    <n v="1"/>
    <n v="0"/>
    <n v="1"/>
    <n v="1"/>
    <m/>
  </r>
  <r>
    <x v="7"/>
    <x v="0"/>
    <d v="2024-10-31T00:00:00"/>
    <d v="2024-10-31T00:00:00"/>
    <s v="6DQ-R - Observation"/>
    <x v="0"/>
    <s v="Harry C. Withers Elementary School"/>
    <s v="3959 Northhaven Rd"/>
    <n v="75229"/>
    <n v="1"/>
    <n v="0"/>
    <n v="1"/>
    <n v="1"/>
    <n v="13"/>
  </r>
  <r>
    <x v="15"/>
    <x v="3"/>
    <d v="2024-10-31T00:00:00"/>
    <d v="2024-10-31T00:00:00"/>
    <s v="Fashion Show"/>
    <x v="0"/>
    <s v="Hall of State"/>
    <s v="3939 Grand Avenue"/>
    <n v="75210"/>
    <n v="1"/>
    <s v="X"/>
    <n v="250"/>
    <n v="250"/>
    <m/>
  </r>
  <r>
    <x v="22"/>
    <x v="0"/>
    <d v="2024-10-31T00:00:00"/>
    <d v="2024-10-31T00:00:00"/>
    <s v="Guided Tour: Classical Center at Brandenburg MS"/>
    <x v="0"/>
    <s v="Nasher Sculpture Center"/>
    <s v="2001 Flora St. "/>
    <n v="75201"/>
    <n v="1"/>
    <m/>
    <n v="21"/>
    <n v="21"/>
    <m/>
  </r>
  <r>
    <x v="24"/>
    <x v="0"/>
    <d v="2024-10-31T00:00:00"/>
    <d v="2024-10-31T00:00:00"/>
    <s v="Outreach Lab: Brain Power - Dissection"/>
    <x v="0"/>
    <s v="Uplift Luna Preparatory"/>
    <s v="9743 East R L Thornton Freeway"/>
    <n v="75228"/>
    <n v="2"/>
    <m/>
    <n v="59"/>
    <n v="59"/>
    <m/>
  </r>
  <r>
    <x v="24"/>
    <x v="0"/>
    <d v="2024-10-31T00:00:00"/>
    <d v="2024-10-31T00:00:00"/>
    <s v="Outreach Lab: Do Bugs Bug You?"/>
    <x v="0"/>
    <s v="B. H. Macon Elementary"/>
    <s v="650 Holcomb Road"/>
    <n v="75217"/>
    <n v="2"/>
    <n v="67"/>
    <m/>
    <n v="67"/>
    <m/>
  </r>
  <r>
    <x v="24"/>
    <x v="0"/>
    <d v="2024-10-31T00:00:00"/>
    <d v="2024-10-31T00:00:00"/>
    <s v="Outreach Lab: Engineers, Assemble!"/>
    <x v="0"/>
    <s v="B. H. Macon Elementary"/>
    <s v="650 Holcomb Road"/>
    <n v="75217"/>
    <n v="3"/>
    <n v="74"/>
    <m/>
    <n v="74"/>
    <m/>
  </r>
  <r>
    <x v="24"/>
    <x v="0"/>
    <d v="2024-10-31T00:00:00"/>
    <d v="2024-10-31T00:00:00"/>
    <s v="Tech Truck"/>
    <x v="0"/>
    <s v="Downtown Dallas Inc"/>
    <s v="1500 Main St"/>
    <n v="75201"/>
    <n v="1"/>
    <m/>
    <n v="2500"/>
    <n v="2500"/>
    <m/>
  </r>
  <r>
    <x v="24"/>
    <x v="0"/>
    <d v="2024-10-31T00:00:00"/>
    <d v="2024-10-31T00:00:00"/>
    <s v="Tech Truck"/>
    <x v="0"/>
    <s v="For Oak Cliff"/>
    <s v="907 E Ledbetter"/>
    <n v="75216"/>
    <n v="1"/>
    <m/>
    <n v="150"/>
    <n v="150"/>
    <m/>
  </r>
  <r>
    <x v="41"/>
    <x v="5"/>
    <d v="2024-10-31T00:00:00"/>
    <d v="2024-10-31T00:00:00"/>
    <s v="Dallas Regional Chamber"/>
    <x v="0"/>
    <s v="Bishop Arts Theatre"/>
    <s v="215 S Tyler Street"/>
    <n v="75208"/>
    <n v="1"/>
    <m/>
    <n v="57"/>
    <n v="57"/>
    <n v="2"/>
  </r>
  <r>
    <x v="43"/>
    <x v="5"/>
    <d v="2024-10-31T00:00:00"/>
    <d v="2024-10-10T00:00:00"/>
    <s v="Dallas Area Senior Concerts"/>
    <x v="0"/>
    <s v="Vitality Living Preston Hollow: MC"/>
    <s v="11409 N. Central Expressway"/>
    <n v="75243"/>
    <n v="1"/>
    <n v="0"/>
    <n v="12"/>
    <n v="12"/>
    <m/>
  </r>
  <r>
    <x v="33"/>
    <x v="5"/>
    <d v="2024-10-31T00:00:00"/>
    <d v="2024-10-31T00:00:00"/>
    <s v="Touring Opera"/>
    <x v="0"/>
    <s v="Marcus Leadership Academy"/>
    <s v="2911 Northaven Rd"/>
    <n v="75229"/>
    <n v="1"/>
    <n v="222"/>
    <n v="0"/>
    <n v="222"/>
    <m/>
  </r>
  <r>
    <x v="46"/>
    <x v="1"/>
    <d v="2024-10-31T00:00:00"/>
    <d v="2024-10-31T00:00:00"/>
    <s v="REFLECTION: Travel Guide to Nicaragua"/>
    <x v="0"/>
    <s v="First Presbyterian Church of Dallas"/>
    <s v="1835 Young St"/>
    <n v="75201"/>
    <n v="1"/>
    <n v="0"/>
    <n v="0"/>
    <n v="0"/>
    <m/>
  </r>
  <r>
    <x v="32"/>
    <x v="8"/>
    <d v="2024-10-31T00:00:00"/>
    <d v="2024-10-31T00:00:00"/>
    <s v="USAFF co-presents Hitchcocktober screening of &quot;Psycho&quot; (presented with the Angelika Dallas)"/>
    <x v="0"/>
    <s v="Angelika Film Center Dallas"/>
    <s v="5321 E Mockingbird Ln"/>
    <n v="75206"/>
    <n v="1"/>
    <n v="80"/>
    <n v="0"/>
    <n v="80"/>
    <n v="13"/>
  </r>
  <r>
    <x v="0"/>
    <x v="5"/>
    <d v="2024-11-01T00:00:00"/>
    <d v="2024-11-01T00:00:00"/>
    <s v="Wonders of Mexico"/>
    <x v="0"/>
    <s v="Restland Funeral Home"/>
    <s v="13005 Greenville Ave, Dallas, TX"/>
    <n v="75243"/>
    <n v="1"/>
    <n v="80"/>
    <n v="0"/>
    <n v="80"/>
    <m/>
  </r>
  <r>
    <x v="1"/>
    <x v="2"/>
    <d v="2024-11-01T00:00:00"/>
    <d v="2024-11-08T00:00:00"/>
    <s v="Song creation"/>
    <x v="0"/>
    <s v="Our Lady of Perpetual Help (M-F)"/>
    <s v="7625 Cortland Avenue Dallas, TX "/>
    <n v="75235"/>
    <n v="16"/>
    <n v="100"/>
    <m/>
    <n v="100"/>
    <m/>
  </r>
  <r>
    <x v="2"/>
    <x v="5"/>
    <d v="2024-11-01T00:00:00"/>
    <d v="2024-11-02T00:00:00"/>
    <s v="Infernum, A Haunted Experience "/>
    <x v="0"/>
    <s v="Arts Mission Oak Cliff"/>
    <s v="411 S Windomere Ave"/>
    <n v="75208"/>
    <n v="1"/>
    <n v="16"/>
    <n v="0"/>
    <n v="16"/>
    <m/>
  </r>
  <r>
    <x v="2"/>
    <x v="1"/>
    <d v="2024-11-01T00:00:00"/>
    <d v="2024-11-30T00:00:00"/>
    <s v="Subsidized Rehearsal Space Program"/>
    <x v="0"/>
    <s v="Arts Mission Oak Cliff"/>
    <s v="410 S Windomere Ave"/>
    <n v="75208"/>
    <n v="24"/>
    <n v="98"/>
    <n v="0"/>
    <n v="98"/>
    <m/>
  </r>
  <r>
    <x v="2"/>
    <x v="3"/>
    <d v="2024-11-01T00:00:00"/>
    <d v="2024-11-30T00:00:00"/>
    <s v="Exchange Club AMOCX"/>
    <x v="0"/>
    <s v="Arts Mission Oak Cliff"/>
    <s v="410 S Windomere Ave"/>
    <n v="75208"/>
    <n v="25"/>
    <n v="0"/>
    <n v="5"/>
    <n v="5"/>
    <m/>
  </r>
  <r>
    <x v="3"/>
    <x v="5"/>
    <d v="2024-11-01T00:00:00"/>
    <d v="2024-11-02T00:00:00"/>
    <s v="Artstillery Presents: The Life of AFJ"/>
    <x v="0"/>
    <s v="Artstillery"/>
    <s v="723 Fort Worth Avenue"/>
    <n v="75208"/>
    <n v="2"/>
    <n v="47"/>
    <n v="22"/>
    <n v="69"/>
    <m/>
  </r>
  <r>
    <x v="4"/>
    <x v="1"/>
    <d v="2024-11-01T00:00:00"/>
    <d v="2024-11-29T00:00:00"/>
    <s v="Company Class/Rehearsals"/>
    <x v="0"/>
    <s v="Avant Chamber Ballet"/>
    <s v="2408 Farrington St"/>
    <n v="75207"/>
    <n v="19"/>
    <n v="0"/>
    <n v="14"/>
    <n v="14"/>
    <m/>
  </r>
  <r>
    <x v="4"/>
    <x v="0"/>
    <d v="2024-11-01T00:00:00"/>
    <d v="2024-11-30T00:00:00"/>
    <s v="Trainee Class"/>
    <x v="0"/>
    <s v="Avant Chamber Ballet"/>
    <s v="2408 Farrington St"/>
    <n v="75207"/>
    <n v="21"/>
    <n v="10"/>
    <n v="4"/>
    <n v="14"/>
    <m/>
  </r>
  <r>
    <x v="4"/>
    <x v="1"/>
    <d v="2024-11-01T00:00:00"/>
    <d v="2024-11-30T00:00:00"/>
    <s v="Trainee Rehearsal"/>
    <x v="0"/>
    <s v="Avant Chamber Ballet"/>
    <s v="2408 Farrington St"/>
    <n v="75207"/>
    <n v="21"/>
    <n v="10"/>
    <n v="4"/>
    <n v="14"/>
    <m/>
  </r>
  <r>
    <x v="4"/>
    <x v="0"/>
    <d v="2024-11-01T00:00:00"/>
    <d v="2024-11-30T00:00:00"/>
    <s v="Intermediate Pre-Pro Classes"/>
    <x v="0"/>
    <s v="Avant Chamber Ballet"/>
    <s v="2408 Farrington St"/>
    <n v="75207"/>
    <n v="13"/>
    <n v="5"/>
    <n v="1"/>
    <n v="6"/>
    <m/>
  </r>
  <r>
    <x v="5"/>
    <x v="2"/>
    <d v="2024-11-01T00:00:00"/>
    <d v="2024-11-02T00:00:00"/>
    <s v="BNTC Classes"/>
    <x v="0"/>
    <s v="BNT Studios"/>
    <s v="10675 E. Northwest Higway, Suite 2400"/>
    <n v="75238"/>
    <n v="17"/>
    <n v="54"/>
    <n v="13"/>
    <n v="67"/>
    <m/>
  </r>
  <r>
    <x v="5"/>
    <x v="1"/>
    <d v="2024-11-01T00:00:00"/>
    <d v="2024-11-02T00:00:00"/>
    <s v="Nutcracker Rehearsals"/>
    <x v="0"/>
    <s v="BNT Studios"/>
    <s v="10675 E. Northwest Higway, Suite 2400"/>
    <n v="75238"/>
    <n v="5"/>
    <n v="0"/>
    <n v="56"/>
    <n v="56"/>
    <m/>
  </r>
  <r>
    <x v="6"/>
    <x v="4"/>
    <d v="2024-11-01T00:00:00"/>
    <d v="2024-11-30T00:00:00"/>
    <s v="Carter High School Teaching Artist Residency"/>
    <x v="0"/>
    <s v="David W Carter HS"/>
    <s v="1819 W Wheatland Rd"/>
    <n v="75232"/>
    <n v="78"/>
    <n v="0"/>
    <n v="26"/>
    <n v="26"/>
    <m/>
  </r>
  <r>
    <x v="6"/>
    <x v="0"/>
    <d v="2024-11-01T00:00:00"/>
    <d v="2024-11-30T00:00:00"/>
    <s v="Uplift Atlas Violin Club"/>
    <x v="0"/>
    <s v="Uplift Atlas Prep"/>
    <s v="4600 Bryan St"/>
    <n v="75204"/>
    <n v="6"/>
    <n v="0"/>
    <n v="17"/>
    <n v="17"/>
    <m/>
  </r>
  <r>
    <x v="7"/>
    <x v="0"/>
    <d v="2024-11-01T00:00:00"/>
    <d v="2024-11-01T00:00:00"/>
    <s v="Thriving Minds After School "/>
    <x v="0"/>
    <s v="Anne Frank Elementary School"/>
    <s v="5201 Celestial Rd"/>
    <n v="75254"/>
    <n v="1"/>
    <n v="0"/>
    <n v="31"/>
    <n v="31"/>
    <m/>
  </r>
  <r>
    <x v="7"/>
    <x v="0"/>
    <d v="2024-11-01T00:00:00"/>
    <d v="2024-11-01T00:00:00"/>
    <s v="Thriving Minds After School"/>
    <x v="0"/>
    <s v="Nathan Adams Elementary School"/>
    <s v="12600 Welch Rd"/>
    <n v="75244"/>
    <n v="1"/>
    <n v="0"/>
    <n v="24"/>
    <n v="24"/>
    <m/>
  </r>
  <r>
    <x v="7"/>
    <x v="0"/>
    <d v="2024-11-01T00:00:00"/>
    <d v="2024-11-01T00:00:00"/>
    <s v="Thriving Minds After School"/>
    <x v="0"/>
    <s v="Montessori Academy at Onesimo Hernandez"/>
    <s v="5555 Maple Ave"/>
    <n v="75235"/>
    <n v="1"/>
    <n v="0"/>
    <n v="42"/>
    <n v="42"/>
    <m/>
  </r>
  <r>
    <x v="7"/>
    <x v="0"/>
    <d v="2024-11-01T00:00:00"/>
    <d v="2024-11-01T00:00:00"/>
    <s v="Thriving Minds After School"/>
    <x v="0"/>
    <s v="Rosemont Lower School"/>
    <s v="1919 Stevens Forest Dr"/>
    <n v="75208"/>
    <n v="1"/>
    <n v="0"/>
    <n v="85"/>
    <n v="85"/>
    <m/>
  </r>
  <r>
    <x v="7"/>
    <x v="0"/>
    <d v="2024-11-01T00:00:00"/>
    <d v="2024-11-01T00:00:00"/>
    <s v="Individual Planning Time/Work/Correspondence with Client;Site Visit to Client;"/>
    <x v="0"/>
    <s v="Dave &amp; Busters"/>
    <s v="9450 N Central Expy"/>
    <n v="75231"/>
    <n v="1"/>
    <n v="0"/>
    <n v="6"/>
    <n v="6"/>
    <m/>
  </r>
  <r>
    <x v="7"/>
    <x v="0"/>
    <d v="2024-11-01T00:00:00"/>
    <d v="2024-11-01T00:00:00"/>
    <s v="Site Visit to Client;"/>
    <x v="0"/>
    <s v="Dave &amp; Busters"/>
    <s v="9450 N Central Expy"/>
    <n v="75231"/>
    <n v="1"/>
    <n v="0"/>
    <n v="4"/>
    <n v="4"/>
    <m/>
  </r>
  <r>
    <x v="7"/>
    <x v="0"/>
    <d v="2024-11-01T00:00:00"/>
    <d v="2024-11-01T00:00:00"/>
    <s v="Site Visit to Client;Individual Planning Time/Work/Correspondence with Client;"/>
    <x v="0"/>
    <s v="Dave &amp; Busters"/>
    <s v="9450 N Central Expy"/>
    <n v="75231"/>
    <n v="1"/>
    <n v="0"/>
    <n v="5"/>
    <n v="5"/>
    <m/>
  </r>
  <r>
    <x v="7"/>
    <x v="0"/>
    <d v="2024-11-01T00:00:00"/>
    <d v="2024-11-01T00:00:00"/>
    <s v="Site Visit to Client;"/>
    <x v="0"/>
    <s v="Dave &amp; Busters"/>
    <s v="9450 N Central Expy"/>
    <n v="75231"/>
    <n v="1"/>
    <n v="0"/>
    <n v="5"/>
    <n v="5"/>
    <m/>
  </r>
  <r>
    <x v="7"/>
    <x v="0"/>
    <d v="2024-11-01T00:00:00"/>
    <d v="2024-11-01T00:00:00"/>
    <s v="Site Visit to Client;"/>
    <x v="0"/>
    <s v="Dave &amp; Busters"/>
    <s v="9450 N Central Expy"/>
    <n v="75231"/>
    <n v="1"/>
    <n v="0"/>
    <n v="4"/>
    <n v="4"/>
    <m/>
  </r>
  <r>
    <x v="7"/>
    <x v="0"/>
    <d v="2024-11-01T00:00:00"/>
    <d v="2024-11-01T00:00:00"/>
    <s v="How-To Videos on-location shoot;"/>
    <x v="0"/>
    <s v="Dave &amp; Busters"/>
    <s v="9450 N Central Expy"/>
    <n v="75231"/>
    <n v="1"/>
    <n v="0"/>
    <n v="4"/>
    <n v="4"/>
    <m/>
  </r>
  <r>
    <x v="9"/>
    <x v="5"/>
    <d v="2024-11-01T00:00:00"/>
    <d v="2024-11-01T00:00:00"/>
    <s v="Flores y Calaveras"/>
    <x v="0"/>
    <s v="Maria Moreno ES"/>
    <s v="2115 S Hamptond Rd. Dallas"/>
    <n v="75224"/>
    <n v="2"/>
    <n v="361"/>
    <n v="0"/>
    <n v="361"/>
    <m/>
  </r>
  <r>
    <x v="10"/>
    <x v="0"/>
    <d v="2024-11-01T00:00:00"/>
    <d v="2024-11-30T00:00:00"/>
    <s v="Contemporary 3D Collage"/>
    <x v="0"/>
    <s v="Creative Arts Center of Dallas"/>
    <s v="2360 Laughlin Drive"/>
    <n v="75228"/>
    <n v="1"/>
    <n v="3"/>
    <m/>
    <n v="3"/>
    <m/>
  </r>
  <r>
    <x v="10"/>
    <x v="0"/>
    <d v="2024-11-01T00:00:00"/>
    <d v="2024-11-30T00:00:00"/>
    <s v="Introduction to Watercolor"/>
    <x v="0"/>
    <s v="Creative Arts Center of Dallas"/>
    <s v="2360 Laughlin Drive"/>
    <n v="75228"/>
    <n v="1"/>
    <n v="9"/>
    <m/>
    <n v="9"/>
    <m/>
  </r>
  <r>
    <x v="10"/>
    <x v="0"/>
    <d v="2024-11-01T00:00:00"/>
    <d v="2024-11-30T00:00:00"/>
    <s v="Watercolor Fundamentals 1"/>
    <x v="0"/>
    <s v="Creative Arts Center of Dallas"/>
    <s v="2360 Laughlin Drive"/>
    <n v="75228"/>
    <n v="3"/>
    <n v="27"/>
    <m/>
    <n v="27"/>
    <m/>
  </r>
  <r>
    <x v="10"/>
    <x v="0"/>
    <d v="2024-11-01T00:00:00"/>
    <d v="2024-11-30T00:00:00"/>
    <s v="Watercolor Fundamentals 2"/>
    <x v="0"/>
    <s v="Creative Arts Center of Dallas"/>
    <s v="2361 Laughlin Drive"/>
    <n v="75228"/>
    <n v="3"/>
    <n v="24"/>
    <m/>
    <n v="24"/>
    <m/>
  </r>
  <r>
    <x v="10"/>
    <x v="0"/>
    <d v="2024-11-01T00:00:00"/>
    <d v="2024-11-30T00:00:00"/>
    <s v="Int/Adv Watercolor"/>
    <x v="0"/>
    <s v="Creative Arts Center of Dallas"/>
    <s v="2360 Laughlin Drive"/>
    <n v="75228"/>
    <n v="3"/>
    <n v="24"/>
    <m/>
    <n v="24"/>
    <m/>
  </r>
  <r>
    <x v="10"/>
    <x v="0"/>
    <d v="2024-11-01T00:00:00"/>
    <d v="2024-11-30T00:00:00"/>
    <s v="Beginner Figurative Sculpture"/>
    <x v="0"/>
    <s v="Creative Arts Center of Dallas"/>
    <s v="2360 Laughlin Drive"/>
    <n v="75228"/>
    <n v="3"/>
    <n v="21"/>
    <m/>
    <n v="21"/>
    <m/>
  </r>
  <r>
    <x v="10"/>
    <x v="0"/>
    <d v="2024-11-01T00:00:00"/>
    <d v="2024-11-30T00:00:00"/>
    <s v="Int/Adv Figurative Sculpture"/>
    <x v="0"/>
    <s v="Creative Arts Center of Dallas"/>
    <s v="2360 Laughlin Drive"/>
    <n v="75228"/>
    <n v="3"/>
    <n v="3"/>
    <m/>
    <n v="3"/>
    <m/>
  </r>
  <r>
    <x v="10"/>
    <x v="0"/>
    <d v="2024-11-01T00:00:00"/>
    <d v="2024-11-30T00:00:00"/>
    <s v="Metal Sculpture"/>
    <x v="0"/>
    <s v="Creative Arts Center of Dallas"/>
    <s v="2360 Laughlin Drive"/>
    <n v="75228"/>
    <n v="3"/>
    <n v="21"/>
    <m/>
    <n v="21"/>
    <m/>
  </r>
  <r>
    <x v="10"/>
    <x v="0"/>
    <d v="2024-11-01T00:00:00"/>
    <d v="2024-11-30T00:00:00"/>
    <s v="Metal Sculpture"/>
    <x v="0"/>
    <s v="Creative Arts Center of Dallas"/>
    <s v="2360 Laughlin Drive"/>
    <n v="75228"/>
    <n v="3"/>
    <n v="15"/>
    <m/>
    <n v="15"/>
    <m/>
  </r>
  <r>
    <x v="10"/>
    <x v="0"/>
    <d v="2024-11-01T00:00:00"/>
    <d v="2024-11-30T00:00:00"/>
    <s v="Metal Sculpture"/>
    <x v="0"/>
    <s v="Creative Arts Center of Dallas"/>
    <s v="2360 Laughlin Drive"/>
    <n v="75228"/>
    <n v="3"/>
    <n v="15"/>
    <m/>
    <n v="15"/>
    <m/>
  </r>
  <r>
    <x v="10"/>
    <x v="0"/>
    <d v="2024-11-01T00:00:00"/>
    <d v="2024-11-30T00:00:00"/>
    <s v="Art of Mosaic"/>
    <x v="0"/>
    <s v="Creative Arts Center of Dallas"/>
    <s v="2360 Laughlin Drive"/>
    <n v="75228"/>
    <n v="4"/>
    <n v="36"/>
    <m/>
    <n v="36"/>
    <m/>
  </r>
  <r>
    <x v="10"/>
    <x v="0"/>
    <d v="2024-11-01T00:00:00"/>
    <d v="2024-11-30T00:00:00"/>
    <s v="Mixed Media Mosaic"/>
    <x v="0"/>
    <s v="Creative Arts Center of Dallas"/>
    <s v="2360 Laughlin Drive"/>
    <n v="75228"/>
    <n v="3"/>
    <n v="24"/>
    <m/>
    <n v="24"/>
    <m/>
  </r>
  <r>
    <x v="10"/>
    <x v="0"/>
    <d v="2024-11-01T00:00:00"/>
    <d v="2024-11-30T00:00:00"/>
    <s v="Acrylic Painting"/>
    <x v="0"/>
    <s v="Creative Arts Center of Dallas"/>
    <s v="2360 Laughlin Drive"/>
    <n v="75228"/>
    <n v="3"/>
    <n v="24"/>
    <m/>
    <n v="24"/>
    <m/>
  </r>
  <r>
    <x v="10"/>
    <x v="0"/>
    <d v="2024-11-01T00:00:00"/>
    <d v="2024-11-30T00:00:00"/>
    <s v="Acrylic Painting"/>
    <x v="0"/>
    <s v="Creative Arts Center of Dallas"/>
    <s v="2360 Laughlin Drive"/>
    <n v="75228"/>
    <n v="3"/>
    <n v="27"/>
    <m/>
    <n v="27"/>
    <m/>
  </r>
  <r>
    <x v="12"/>
    <x v="6"/>
    <d v="2024-11-01T00:00:00"/>
    <d v="2024-11-30T00:00:00"/>
    <s v="Special Exhibition - Virtual Tour"/>
    <x v="1"/>
    <m/>
    <m/>
    <m/>
    <n v="30"/>
    <n v="45"/>
    <m/>
    <n v="45"/>
    <m/>
  </r>
  <r>
    <x v="10"/>
    <x v="0"/>
    <d v="2024-11-01T00:00:00"/>
    <d v="2024-11-30T00:00:00"/>
    <s v="Acrylic Painting"/>
    <x v="0"/>
    <s v="Creative Arts Center of Dallas"/>
    <s v="2360 Laughlin Drive"/>
    <n v="75228"/>
    <n v="3"/>
    <n v="24"/>
    <m/>
    <n v="24"/>
    <m/>
  </r>
  <r>
    <x v="12"/>
    <x v="7"/>
    <d v="2024-11-01T00:00:00"/>
    <d v="2024-11-30T00:00:00"/>
    <s v="Student Group Tours, virtual"/>
    <x v="1"/>
    <m/>
    <m/>
    <m/>
    <n v="12"/>
    <n v="985"/>
    <m/>
    <n v="985"/>
    <m/>
  </r>
  <r>
    <x v="12"/>
    <x v="0"/>
    <d v="2024-11-01T00:00:00"/>
    <d v="2024-11-30T00:00:00"/>
    <s v="Student Education Programs, Virtual"/>
    <x v="1"/>
    <m/>
    <m/>
    <m/>
    <n v="43"/>
    <n v="3064"/>
    <m/>
    <n v="3064"/>
    <m/>
  </r>
  <r>
    <x v="10"/>
    <x v="0"/>
    <d v="2024-11-01T00:00:00"/>
    <d v="2024-11-30T00:00:00"/>
    <s v="Fused Glass Holiday Platters"/>
    <x v="0"/>
    <s v="Creative Arts Center of Dallas"/>
    <s v="2360 Laughlin Drive"/>
    <n v="75228"/>
    <n v="1"/>
    <n v="7"/>
    <m/>
    <n v="7"/>
    <m/>
  </r>
  <r>
    <x v="10"/>
    <x v="0"/>
    <d v="2024-11-01T00:00:00"/>
    <d v="2024-11-30T00:00:00"/>
    <s v="Stained Glass"/>
    <x v="0"/>
    <s v="Creative Arts Center of Dallas"/>
    <s v="2360 Laughlin Drive"/>
    <n v="75228"/>
    <n v="3"/>
    <n v="18"/>
    <m/>
    <n v="18"/>
    <m/>
  </r>
  <r>
    <x v="10"/>
    <x v="0"/>
    <d v="2024-11-01T00:00:00"/>
    <d v="2024-11-30T00:00:00"/>
    <s v="Fused Glass"/>
    <x v="0"/>
    <s v="Creative Arts Center of Dallas"/>
    <s v="2360 Laughlin Drive"/>
    <n v="75228"/>
    <n v="4"/>
    <n v="32"/>
    <m/>
    <n v="32"/>
    <m/>
  </r>
  <r>
    <x v="12"/>
    <x v="5"/>
    <d v="2024-11-01T00:00:00"/>
    <d v="2024-11-30T00:00:00"/>
    <s v="Public Programs, Virtual"/>
    <x v="1"/>
    <m/>
    <m/>
    <m/>
    <n v="1"/>
    <n v="50"/>
    <m/>
    <n v="50"/>
    <m/>
  </r>
  <r>
    <x v="10"/>
    <x v="0"/>
    <d v="2024-11-01T00:00:00"/>
    <d v="2024-11-30T00:00:00"/>
    <s v="Fused Glass Holiday Ornaments"/>
    <x v="0"/>
    <s v="Creative Arts Center of Dallas"/>
    <s v="2360 Laughlin Drive"/>
    <n v="75228"/>
    <n v="1"/>
    <n v="5"/>
    <m/>
    <n v="5"/>
    <m/>
  </r>
  <r>
    <x v="12"/>
    <x v="0"/>
    <d v="2024-11-01T00:00:00"/>
    <d v="2024-11-30T00:00:00"/>
    <s v="Professional Programs, Virtual"/>
    <x v="1"/>
    <m/>
    <m/>
    <m/>
    <n v="4"/>
    <n v="428"/>
    <m/>
    <n v="428"/>
    <m/>
  </r>
  <r>
    <x v="10"/>
    <x v="0"/>
    <d v="2024-11-01T00:00:00"/>
    <d v="2024-11-30T00:00:00"/>
    <s v="Fused Glass"/>
    <x v="0"/>
    <s v="Creative Arts Center of Dallas"/>
    <s v="2360 Laughlin Drive"/>
    <n v="75228"/>
    <n v="3"/>
    <n v="24"/>
    <m/>
    <n v="24"/>
    <m/>
  </r>
  <r>
    <x v="10"/>
    <x v="0"/>
    <d v="2024-11-01T00:00:00"/>
    <d v="2024-11-30T00:00:00"/>
    <s v="Fused Glass"/>
    <x v="0"/>
    <s v="Creative Arts Center of Dallas"/>
    <s v="2360 Laughlin Drive"/>
    <n v="75228"/>
    <n v="3"/>
    <n v="18"/>
    <m/>
    <n v="18"/>
    <m/>
  </r>
  <r>
    <x v="10"/>
    <x v="0"/>
    <d v="2024-11-01T00:00:00"/>
    <d v="2024-11-30T00:00:00"/>
    <s v="Glass Lab"/>
    <x v="0"/>
    <s v="Creative Arts Center of Dallas"/>
    <s v="2360 Laughlin Drive"/>
    <n v="75228"/>
    <n v="1"/>
    <n v="3"/>
    <m/>
    <n v="3"/>
    <m/>
  </r>
  <r>
    <x v="10"/>
    <x v="0"/>
    <d v="2024-11-01T00:00:00"/>
    <d v="2024-11-30T00:00:00"/>
    <s v="Glass Lab"/>
    <x v="0"/>
    <s v="Creative Arts Center of Dallas"/>
    <s v="2360 Laughlin Drive"/>
    <n v="75228"/>
    <n v="1"/>
    <n v="2"/>
    <m/>
    <n v="2"/>
    <m/>
  </r>
  <r>
    <x v="10"/>
    <x v="0"/>
    <d v="2024-11-01T00:00:00"/>
    <d v="2024-11-30T00:00:00"/>
    <s v="Glass Lab"/>
    <x v="0"/>
    <s v="Creative Arts Center of Dallas"/>
    <s v="2360 Laughlin Drive"/>
    <n v="75228"/>
    <n v="1"/>
    <n v="2"/>
    <m/>
    <n v="2"/>
    <m/>
  </r>
  <r>
    <x v="10"/>
    <x v="0"/>
    <d v="2024-11-01T00:00:00"/>
    <d v="2024-11-30T00:00:00"/>
    <s v="Live Model Lab"/>
    <x v="0"/>
    <s v="Creative Arts Center of Dallas"/>
    <s v="2360 Laughlin Drive"/>
    <n v="75228"/>
    <n v="1"/>
    <n v="5"/>
    <m/>
    <n v="5"/>
    <m/>
  </r>
  <r>
    <x v="10"/>
    <x v="0"/>
    <d v="2024-11-01T00:00:00"/>
    <d v="2024-11-30T00:00:00"/>
    <s v="Live Model Lab"/>
    <x v="0"/>
    <s v="Creative Arts Center of Dallas"/>
    <s v="2360 Laughlin Drive"/>
    <n v="75228"/>
    <n v="1"/>
    <n v="8"/>
    <m/>
    <n v="8"/>
    <m/>
  </r>
  <r>
    <x v="10"/>
    <x v="0"/>
    <d v="2024-11-01T00:00:00"/>
    <d v="2024-11-30T00:00:00"/>
    <s v="Live Model Lab"/>
    <x v="0"/>
    <s v="Creative Arts Center of Dallas"/>
    <s v="2360 Laughlin Drive"/>
    <n v="75228"/>
    <n v="1"/>
    <n v="8"/>
    <m/>
    <n v="8"/>
    <m/>
  </r>
  <r>
    <x v="10"/>
    <x v="0"/>
    <d v="2024-11-01T00:00:00"/>
    <d v="2024-11-30T00:00:00"/>
    <s v="Live Model Lab"/>
    <x v="0"/>
    <s v="Creative Arts Center of Dallas"/>
    <s v="2360 Laughlin Drive"/>
    <n v="75228"/>
    <n v="1"/>
    <n v="8"/>
    <m/>
    <n v="8"/>
    <m/>
  </r>
  <r>
    <x v="10"/>
    <x v="0"/>
    <d v="2024-11-01T00:00:00"/>
    <d v="2024-11-30T00:00:00"/>
    <s v="Fundamentals of Wheel"/>
    <x v="0"/>
    <s v="Creative Arts Center of Dallas"/>
    <s v="2361 Laughlin Drive"/>
    <n v="75229"/>
    <n v="4"/>
    <n v="20"/>
    <m/>
    <n v="20"/>
    <m/>
  </r>
  <r>
    <x v="10"/>
    <x v="0"/>
    <d v="2024-11-01T00:00:00"/>
    <d v="2024-11-30T00:00:00"/>
    <s v="Fundamentals of Wheel"/>
    <x v="0"/>
    <s v="Creative Arts Center of Dallas"/>
    <s v="2360 Laughlin Drive"/>
    <n v="75228"/>
    <n v="4"/>
    <n v="32"/>
    <m/>
    <n v="32"/>
    <m/>
  </r>
  <r>
    <x v="10"/>
    <x v="0"/>
    <d v="2024-11-01T00:00:00"/>
    <d v="2024-11-30T00:00:00"/>
    <s v="Hands in Clay"/>
    <x v="0"/>
    <s v="Creative Arts Center of Dallas"/>
    <s v="2360 Laughlin Drive"/>
    <n v="75228"/>
    <n v="3"/>
    <n v="9"/>
    <n v="3"/>
    <n v="12"/>
    <m/>
  </r>
  <r>
    <x v="10"/>
    <x v="0"/>
    <d v="2024-11-01T00:00:00"/>
    <d v="2024-11-30T00:00:00"/>
    <s v="Creative Clay"/>
    <x v="0"/>
    <s v="Creative Arts Center of Dallas"/>
    <s v="2360 Laughlin Drive"/>
    <n v="75228"/>
    <n v="3"/>
    <n v="18"/>
    <n v="3"/>
    <n v="21"/>
    <m/>
  </r>
  <r>
    <x v="10"/>
    <x v="0"/>
    <d v="2024-11-01T00:00:00"/>
    <d v="2024-11-30T00:00:00"/>
    <s v="Hands in Clay"/>
    <x v="0"/>
    <s v="Creative Arts Center of Dallas"/>
    <s v="2360 Laughlin Drive"/>
    <n v="75228"/>
    <n v="3"/>
    <n v="12"/>
    <m/>
    <n v="12"/>
    <m/>
  </r>
  <r>
    <x v="10"/>
    <x v="0"/>
    <d v="2024-11-01T00:00:00"/>
    <d v="2024-11-30T00:00:00"/>
    <s v="Accelerated Beginner Figure Drawing"/>
    <x v="0"/>
    <s v="Creative Arts Center of Dallas"/>
    <s v="2360 Laughlin Drive"/>
    <n v="75228"/>
    <n v="4"/>
    <n v="24"/>
    <m/>
    <n v="24"/>
    <m/>
  </r>
  <r>
    <x v="10"/>
    <x v="0"/>
    <d v="2024-11-01T00:00:00"/>
    <d v="2024-11-30T00:00:00"/>
    <s v="Figure Drawing"/>
    <x v="0"/>
    <s v="Creative Arts Center of Dallas"/>
    <s v="2360 Laughlin Drive"/>
    <n v="75228"/>
    <n v="4"/>
    <n v="16"/>
    <n v="4"/>
    <n v="20"/>
    <m/>
  </r>
  <r>
    <x v="10"/>
    <x v="0"/>
    <d v="2024-11-01T00:00:00"/>
    <d v="2024-11-30T00:00:00"/>
    <s v="Portrait Drawing 2"/>
    <x v="0"/>
    <s v="Creative Arts Center of Dallas"/>
    <s v="2360 Laughlin Drive"/>
    <n v="75228"/>
    <n v="3"/>
    <n v="6"/>
    <m/>
    <n v="6"/>
    <m/>
  </r>
  <r>
    <x v="10"/>
    <x v="0"/>
    <d v="2024-11-01T00:00:00"/>
    <d v="2024-11-30T00:00:00"/>
    <s v="Drawing 1"/>
    <x v="0"/>
    <s v="Creative Arts Center of Dallas"/>
    <s v="2360 Laughlin Drive"/>
    <n v="75228"/>
    <n v="3"/>
    <n v="9"/>
    <m/>
    <n v="9"/>
    <m/>
  </r>
  <r>
    <x v="10"/>
    <x v="0"/>
    <d v="2024-11-01T00:00:00"/>
    <d v="2024-11-30T00:00:00"/>
    <s v="Portrait Drawing 1"/>
    <x v="0"/>
    <s v="Creative Arts Center of Dallas"/>
    <s v="2360 Laughlin Drive"/>
    <n v="75228"/>
    <n v="3"/>
    <n v="9"/>
    <m/>
    <n v="9"/>
    <m/>
  </r>
  <r>
    <x v="10"/>
    <x v="0"/>
    <d v="2024-11-01T00:00:00"/>
    <d v="2024-11-30T00:00:00"/>
    <s v="Drawing 1"/>
    <x v="0"/>
    <s v="Creative Arts Center of Dallas"/>
    <s v="2360 Laughlin Drive"/>
    <n v="75228"/>
    <n v="3"/>
    <n v="15"/>
    <m/>
    <n v="15"/>
    <m/>
  </r>
  <r>
    <x v="10"/>
    <x v="0"/>
    <d v="2024-11-01T00:00:00"/>
    <d v="2024-11-30T00:00:00"/>
    <s v="Accelerated Abstract Drawing 1"/>
    <x v="0"/>
    <s v="Creative Arts Center of Dallas"/>
    <s v="2360 Laughlin Drive"/>
    <n v="75228"/>
    <n v="3"/>
    <n v="6"/>
    <m/>
    <n v="6"/>
    <m/>
  </r>
  <r>
    <x v="10"/>
    <x v="0"/>
    <d v="2024-11-01T00:00:00"/>
    <d v="2024-11-30T00:00:00"/>
    <s v="Tufting Fundamentals"/>
    <x v="0"/>
    <s v="Creative Arts Center of Dallas"/>
    <s v="2360 Laughlin Drive"/>
    <n v="75228"/>
    <n v="3"/>
    <n v="18"/>
    <m/>
    <n v="18"/>
    <m/>
  </r>
  <r>
    <x v="10"/>
    <x v="0"/>
    <d v="2024-11-01T00:00:00"/>
    <d v="2024-11-30T00:00:00"/>
    <s v="Fundamentals of Wheel"/>
    <x v="0"/>
    <s v="Creative Arts Center of Dallas"/>
    <s v="2360 Laughlin Drive"/>
    <n v="75228"/>
    <n v="3"/>
    <n v="36"/>
    <m/>
    <n v="36"/>
    <m/>
  </r>
  <r>
    <x v="10"/>
    <x v="0"/>
    <d v="2024-11-01T00:00:00"/>
    <d v="2024-11-30T00:00:00"/>
    <s v="Beginner Sewing"/>
    <x v="0"/>
    <s v="Creative Arts Center of Dallas"/>
    <s v="2360 Laughlin Drive"/>
    <n v="75228"/>
    <n v="3"/>
    <n v="18"/>
    <m/>
    <n v="18"/>
    <m/>
  </r>
  <r>
    <x v="10"/>
    <x v="0"/>
    <d v="2024-11-01T00:00:00"/>
    <d v="2024-11-30T00:00:00"/>
    <s v="Beginner Painting"/>
    <x v="0"/>
    <s v="Creative Arts Center of Dallas"/>
    <s v="2360 Laughlin Drive"/>
    <n v="75228"/>
    <n v="3"/>
    <n v="24"/>
    <n v="3"/>
    <n v="27"/>
    <m/>
  </r>
  <r>
    <x v="10"/>
    <x v="0"/>
    <d v="2024-11-01T00:00:00"/>
    <d v="2024-11-30T00:00:00"/>
    <s v="Wild Side of Watercolor"/>
    <x v="0"/>
    <s v="Creative Arts Center of Dallas"/>
    <s v="2360 Laughlin Drive"/>
    <n v="75228"/>
    <n v="3"/>
    <n v="30"/>
    <m/>
    <n v="30"/>
    <m/>
  </r>
  <r>
    <x v="10"/>
    <x v="0"/>
    <d v="2024-11-01T00:00:00"/>
    <d v="2024-11-30T00:00:00"/>
    <s v="Int/Adv Oil Painting from Photos"/>
    <x v="0"/>
    <s v="Creative Arts Center of Dallas"/>
    <s v="2360 Laughlin Drive"/>
    <n v="75228"/>
    <n v="4"/>
    <n v="40"/>
    <m/>
    <n v="40"/>
    <m/>
  </r>
  <r>
    <x v="10"/>
    <x v="0"/>
    <d v="2024-11-01T00:00:00"/>
    <d v="2024-11-30T00:00:00"/>
    <s v="Beginner Oil Painting from Photos"/>
    <x v="0"/>
    <s v="Creative Arts Center of Dallas"/>
    <s v="2360 Laughlin Drive"/>
    <n v="75228"/>
    <n v="4"/>
    <n v="44"/>
    <m/>
    <n v="44"/>
    <m/>
  </r>
  <r>
    <x v="10"/>
    <x v="0"/>
    <d v="2024-11-01T00:00:00"/>
    <d v="2024-11-30T00:00:00"/>
    <s v="Int/Adv Oil Painting from Photos"/>
    <x v="0"/>
    <s v="Creative Arts Center of Dallas"/>
    <s v="2360 Laughlin Drive"/>
    <n v="75228"/>
    <n v="3"/>
    <n v="27"/>
    <m/>
    <n v="27"/>
    <m/>
  </r>
  <r>
    <x v="10"/>
    <x v="0"/>
    <d v="2024-11-01T00:00:00"/>
    <d v="2024-11-30T00:00:00"/>
    <s v="Beginner Oil Painting from Photos"/>
    <x v="0"/>
    <s v="Creative Arts Center of Dallas"/>
    <s v="2360 Laughlin Drive"/>
    <n v="75228"/>
    <n v="3"/>
    <n v="33"/>
    <m/>
    <n v="33"/>
    <m/>
  </r>
  <r>
    <x v="10"/>
    <x v="0"/>
    <d v="2024-11-01T00:00:00"/>
    <d v="2024-11-30T00:00:00"/>
    <s v="Fundamentals of Wheel"/>
    <x v="0"/>
    <s v="Creative Arts Center of Dallas"/>
    <s v="2360 Laughlin Drive"/>
    <n v="75228"/>
    <n v="4"/>
    <n v="36"/>
    <m/>
    <n v="36"/>
    <n v="10"/>
  </r>
  <r>
    <x v="10"/>
    <x v="0"/>
    <d v="2024-11-01T00:00:00"/>
    <d v="2024-11-30T00:00:00"/>
    <s v="Int/Adv Wheel"/>
    <x v="0"/>
    <s v="Creative Arts Center of Dallas"/>
    <s v="2360 Laughlin Drive"/>
    <n v="75228"/>
    <n v="4"/>
    <n v="40"/>
    <m/>
    <n v="40"/>
    <m/>
  </r>
  <r>
    <x v="10"/>
    <x v="0"/>
    <d v="2024-11-01T00:00:00"/>
    <d v="2024-11-30T00:00:00"/>
    <s v="Fundamentals of Wheel"/>
    <x v="0"/>
    <s v="Creative Arts Center of Dallas"/>
    <s v="2361 Laughlin Drive"/>
    <n v="75229"/>
    <n v="3"/>
    <n v="30"/>
    <m/>
    <n v="30"/>
    <m/>
  </r>
  <r>
    <x v="10"/>
    <x v="0"/>
    <d v="2024-11-01T00:00:00"/>
    <d v="2024-11-30T00:00:00"/>
    <s v="Fundamentals of Wheel"/>
    <x v="0"/>
    <s v="Creative Arts Center of Dallas"/>
    <s v="2360 Laughlin Drive"/>
    <n v="75228"/>
    <n v="3"/>
    <n v="30"/>
    <n v="3"/>
    <n v="33"/>
    <m/>
  </r>
  <r>
    <x v="10"/>
    <x v="0"/>
    <d v="2024-11-01T00:00:00"/>
    <d v="2024-11-30T00:00:00"/>
    <s v="Fundamentals of Handbuilding"/>
    <x v="0"/>
    <s v="Creative Arts Center of Dallas"/>
    <s v="2360 Laughlin Drive"/>
    <n v="75228"/>
    <n v="3"/>
    <n v="12"/>
    <m/>
    <n v="12"/>
    <m/>
  </r>
  <r>
    <x v="10"/>
    <x v="0"/>
    <d v="2024-11-01T00:00:00"/>
    <d v="2024-11-30T00:00:00"/>
    <s v="Fundamentals of Wheel"/>
    <x v="0"/>
    <s v="Creative Arts Center of Dallas"/>
    <s v="2360 Laughlin Drive"/>
    <n v="75228"/>
    <n v="3"/>
    <n v="30"/>
    <m/>
    <n v="30"/>
    <n v="6"/>
  </r>
  <r>
    <x v="10"/>
    <x v="0"/>
    <d v="2024-11-01T00:00:00"/>
    <d v="2024-11-30T00:00:00"/>
    <s v="Indigo Dye"/>
    <x v="0"/>
    <s v="Creative Arts Center of Dallas"/>
    <s v="2360 Laughlin Drive"/>
    <n v="75228"/>
    <n v="1"/>
    <n v="3"/>
    <m/>
    <n v="3"/>
    <n v="6"/>
  </r>
  <r>
    <x v="10"/>
    <x v="0"/>
    <d v="2024-11-01T00:00:00"/>
    <d v="2024-11-30T00:00:00"/>
    <s v="Metal Sculpture"/>
    <x v="0"/>
    <s v="Creative Arts Center of Dallas"/>
    <s v="2360 Laughlin Drive"/>
    <n v="75228"/>
    <n v="4"/>
    <n v="16"/>
    <m/>
    <n v="16"/>
    <m/>
  </r>
  <r>
    <x v="10"/>
    <x v="0"/>
    <d v="2024-11-01T00:00:00"/>
    <d v="2024-11-30T00:00:00"/>
    <s v="Metal Sculpture"/>
    <x v="0"/>
    <s v="Creative Arts Center of Dallas"/>
    <s v="2360 Laughlin Drive"/>
    <n v="75228"/>
    <n v="3"/>
    <n v="12"/>
    <n v="3"/>
    <n v="15"/>
    <m/>
  </r>
  <r>
    <x v="10"/>
    <x v="0"/>
    <d v="2024-11-01T00:00:00"/>
    <d v="2024-11-30T00:00:00"/>
    <s v="Beg/Int Jewelry Fabrication"/>
    <x v="0"/>
    <s v="Creative Arts Center of Dallas"/>
    <s v="2360 Laughlin Drive"/>
    <n v="75228"/>
    <n v="3"/>
    <n v="9"/>
    <m/>
    <n v="9"/>
    <m/>
  </r>
  <r>
    <x v="10"/>
    <x v="0"/>
    <d v="2024-11-01T00:00:00"/>
    <d v="2024-11-30T00:00:00"/>
    <s v="Beg/Int Jewelry Fabrication"/>
    <x v="0"/>
    <s v="Creative Arts Center of Dallas"/>
    <s v="2360 Laughlin Drive"/>
    <n v="75228"/>
    <n v="4"/>
    <n v="28"/>
    <n v="4"/>
    <n v="32"/>
    <m/>
  </r>
  <r>
    <x v="10"/>
    <x v="0"/>
    <d v="2024-11-01T00:00:00"/>
    <d v="2024-11-30T00:00:00"/>
    <s v="Lost Wax Casting"/>
    <x v="0"/>
    <s v="Creative Arts Center of Dallas"/>
    <s v="2360 Laughlin Drive"/>
    <n v="75228"/>
    <n v="3"/>
    <n v="18"/>
    <m/>
    <n v="18"/>
    <m/>
  </r>
  <r>
    <x v="10"/>
    <x v="0"/>
    <d v="2024-11-01T00:00:00"/>
    <d v="2024-11-30T00:00:00"/>
    <s v="Jewelry Lab"/>
    <x v="0"/>
    <s v="Creative Arts Center of Dallas"/>
    <s v="2360 Laughlin Drive"/>
    <n v="75228"/>
    <n v="1"/>
    <n v="1"/>
    <m/>
    <n v="1"/>
    <m/>
  </r>
  <r>
    <x v="10"/>
    <x v="0"/>
    <d v="2024-11-01T00:00:00"/>
    <d v="2024-11-30T00:00:00"/>
    <s v="Int/Adv Jewelry Fabrication"/>
    <x v="0"/>
    <s v="Creative Arts Center of Dallas"/>
    <s v="2360 Laughlin Drive"/>
    <n v="75228"/>
    <n v="3"/>
    <n v="18"/>
    <m/>
    <n v="18"/>
    <m/>
  </r>
  <r>
    <x v="10"/>
    <x v="0"/>
    <d v="2024-11-01T00:00:00"/>
    <d v="2024-11-30T00:00:00"/>
    <s v="Lost Wax Casting"/>
    <x v="0"/>
    <s v="Creative Arts Center of Dallas"/>
    <s v="2360 Laughlin Drive"/>
    <n v="75228"/>
    <n v="3"/>
    <n v="9"/>
    <m/>
    <n v="9"/>
    <m/>
  </r>
  <r>
    <x v="10"/>
    <x v="0"/>
    <d v="2024-11-01T00:00:00"/>
    <d v="2024-11-30T00:00:00"/>
    <s v="Beg/Int Jewelry Fabrication"/>
    <x v="0"/>
    <s v="Creative Arts Center of Dallas"/>
    <s v="2360 Laughlin Drive"/>
    <n v="75228"/>
    <n v="3"/>
    <n v="21"/>
    <m/>
    <n v="21"/>
    <m/>
  </r>
  <r>
    <x v="10"/>
    <x v="0"/>
    <d v="2024-11-01T00:00:00"/>
    <d v="2024-11-30T00:00:00"/>
    <s v="Fundamentals of Wheel"/>
    <x v="0"/>
    <s v="Creative Arts Center of Dallas"/>
    <s v="2360 Laughlin Drive"/>
    <n v="75228"/>
    <n v="3"/>
    <n v="18"/>
    <n v="3"/>
    <n v="21"/>
    <m/>
  </r>
  <r>
    <x v="10"/>
    <x v="0"/>
    <d v="2024-11-01T00:00:00"/>
    <d v="2024-11-30T00:00:00"/>
    <s v="Int/Adv Wheel"/>
    <x v="0"/>
    <s v="Creative Arts Center of Dallas"/>
    <s v="2360 Laughlin Drive"/>
    <n v="75228"/>
    <n v="3"/>
    <n v="12"/>
    <m/>
    <n v="12"/>
    <m/>
  </r>
  <r>
    <x v="10"/>
    <x v="0"/>
    <d v="2024-11-01T00:00:00"/>
    <d v="2024-11-30T00:00:00"/>
    <s v="Block Printing Stationary"/>
    <x v="0"/>
    <s v="Paper Arts"/>
    <s v="118 N. Peak Street"/>
    <n v="75226"/>
    <n v="1"/>
    <n v="5"/>
    <m/>
    <n v="5"/>
    <m/>
  </r>
  <r>
    <x v="10"/>
    <x v="0"/>
    <d v="2024-11-01T00:00:00"/>
    <d v="2024-11-30T00:00:00"/>
    <s v="Basic Bookmaking"/>
    <x v="0"/>
    <s v="Paper Arts"/>
    <s v="119 N. Peak Street"/>
    <n v="75227"/>
    <n v="3"/>
    <n v="24"/>
    <m/>
    <n v="24"/>
    <m/>
  </r>
  <r>
    <x v="10"/>
    <x v="0"/>
    <d v="2024-11-01T00:00:00"/>
    <d v="2024-11-30T00:00:00"/>
    <s v="Hybrid Printmaking"/>
    <x v="0"/>
    <s v="Paper Arts"/>
    <s v="120 N. Peak Street"/>
    <n v="75228"/>
    <n v="3"/>
    <n v="12"/>
    <m/>
    <n v="12"/>
    <m/>
  </r>
  <r>
    <x v="10"/>
    <x v="0"/>
    <d v="2024-11-01T00:00:00"/>
    <d v="2024-11-30T00:00:00"/>
    <s v="All Mosaics Mondays"/>
    <x v="0"/>
    <s v="Creative Arts Center of Dallas"/>
    <s v="2360 Laughlin Drive"/>
    <n v="75228"/>
    <n v="3"/>
    <n v="27"/>
    <m/>
    <n v="27"/>
    <m/>
  </r>
  <r>
    <x v="10"/>
    <x v="0"/>
    <d v="2024-11-01T00:00:00"/>
    <d v="2024-11-30T00:00:00"/>
    <s v="Broken Dish Mosaic (Picassiette)"/>
    <x v="0"/>
    <s v="Creative Arts Center of Dallas"/>
    <s v="2360 Laughlin Drive"/>
    <n v="75228"/>
    <n v="4"/>
    <n v="32"/>
    <m/>
    <n v="32"/>
    <m/>
  </r>
  <r>
    <x v="10"/>
    <x v="0"/>
    <d v="2024-11-01T00:00:00"/>
    <d v="2024-11-30T00:00:00"/>
    <s v="Hands in Clay"/>
    <x v="0"/>
    <s v="Creative Arts Center of Dallas"/>
    <s v="2360 Laughlin Drive"/>
    <n v="75228"/>
    <n v="4"/>
    <n v="28"/>
    <m/>
    <n v="28"/>
    <m/>
  </r>
  <r>
    <x v="10"/>
    <x v="0"/>
    <d v="2024-11-01T00:00:00"/>
    <d v="2024-11-30T00:00:00"/>
    <s v="Int/Adv Art of Handbuilding"/>
    <x v="0"/>
    <s v="Creative Arts Center of Dallas"/>
    <s v="2360 Laughlin Drive"/>
    <n v="75228"/>
    <n v="3"/>
    <n v="15"/>
    <m/>
    <n v="15"/>
    <m/>
  </r>
  <r>
    <x v="10"/>
    <x v="0"/>
    <d v="2024-11-01T00:00:00"/>
    <d v="2024-11-30T00:00:00"/>
    <s v="Int/Adv Wheel"/>
    <x v="0"/>
    <s v="Creative Arts Center of Dallas"/>
    <s v="2360 Laughlin Drive"/>
    <n v="75228"/>
    <n v="3"/>
    <n v="24"/>
    <m/>
    <n v="24"/>
    <m/>
  </r>
  <r>
    <x v="10"/>
    <x v="0"/>
    <d v="2024-11-01T00:00:00"/>
    <d v="2024-11-30T00:00:00"/>
    <s v="Fundamentals of Wheel"/>
    <x v="0"/>
    <s v="Creative Arts Center of Dallas"/>
    <s v="2360 Laughlin Drive"/>
    <n v="75228"/>
    <n v="3"/>
    <n v="33"/>
    <m/>
    <n v="33"/>
    <m/>
  </r>
  <r>
    <x v="10"/>
    <x v="0"/>
    <d v="2024-11-01T00:00:00"/>
    <d v="2024-11-30T00:00:00"/>
    <s v="Bangle &amp; Cuff Bracelets"/>
    <x v="0"/>
    <s v="Creative Arts Center of Dallas"/>
    <s v="2360 Laughlin Drive"/>
    <n v="75228"/>
    <n v="1"/>
    <n v="6"/>
    <m/>
    <n v="6"/>
    <m/>
  </r>
  <r>
    <x v="10"/>
    <x v="0"/>
    <d v="2024-11-01T00:00:00"/>
    <d v="2024-11-30T00:00:00"/>
    <s v="Stone Carving"/>
    <x v="0"/>
    <s v="Creative Arts Center of Dallas"/>
    <s v="2360 Laughlin Drive"/>
    <n v="75228"/>
    <n v="4"/>
    <n v="8"/>
    <m/>
    <n v="8"/>
    <m/>
  </r>
  <r>
    <x v="10"/>
    <x v="0"/>
    <d v="2024-11-01T00:00:00"/>
    <d v="2024-11-30T00:00:00"/>
    <s v="Stone Carving"/>
    <x v="0"/>
    <s v="Creative Arts Center of Dallas"/>
    <s v="2360 Laughlin Drive"/>
    <n v="75228"/>
    <n v="3"/>
    <n v="12"/>
    <m/>
    <n v="12"/>
    <m/>
  </r>
  <r>
    <x v="10"/>
    <x v="0"/>
    <d v="2024-11-01T00:00:00"/>
    <d v="2024-11-30T00:00:00"/>
    <s v="Stone Carving"/>
    <x v="0"/>
    <s v="Creative Arts Center of Dallas"/>
    <s v="2360 Laughlin Drive"/>
    <n v="75228"/>
    <n v="3"/>
    <n v="12"/>
    <m/>
    <n v="12"/>
    <m/>
  </r>
  <r>
    <x v="10"/>
    <x v="0"/>
    <d v="2024-11-01T00:00:00"/>
    <d v="2024-11-30T00:00:00"/>
    <s v="Illustration"/>
    <x v="0"/>
    <s v="Creative Arts Center of Dallas"/>
    <s v="2360 Laughlin Drive"/>
    <n v="75228"/>
    <n v="3"/>
    <n v="24"/>
    <n v="3"/>
    <n v="27"/>
    <m/>
  </r>
  <r>
    <x v="10"/>
    <x v="3"/>
    <d v="2024-11-01T00:00:00"/>
    <d v="2024-11-30T00:00:00"/>
    <s v="Rein of Fire Reception"/>
    <x v="0"/>
    <s v="Creative Arts Center of Dallas"/>
    <s v="2360 Laughlin Drive"/>
    <n v="75228"/>
    <n v="1"/>
    <n v="0"/>
    <n v="42"/>
    <n v="42"/>
    <m/>
  </r>
  <r>
    <x v="10"/>
    <x v="6"/>
    <d v="2024-11-01T00:00:00"/>
    <d v="2024-11-30T00:00:00"/>
    <s v="Klyde Warren Outreach even"/>
    <x v="0"/>
    <s v="Creative Arts Center of Dallas"/>
    <s v="2360 Laughlin Drive"/>
    <n v="75228"/>
    <n v="1"/>
    <n v="0"/>
    <n v="53"/>
    <n v="53"/>
    <m/>
  </r>
  <r>
    <x v="13"/>
    <x v="0"/>
    <d v="2024-11-01T00:00:00"/>
    <d v="2024-11-01T00:00:00"/>
    <s v="Sensory Friendly- Blue Pegasus Players Acting Class- classes"/>
    <x v="0"/>
    <s v="Rosewood Center for Family Arts"/>
    <s v="5938 Skillman St"/>
    <n v="75231"/>
    <n v="1"/>
    <n v="2"/>
    <n v="6"/>
    <n v="8"/>
    <m/>
  </r>
  <r>
    <x v="13"/>
    <x v="0"/>
    <d v="2024-11-01T00:00:00"/>
    <d v="2024-11-01T00:00:00"/>
    <s v="Sensory Friendly- Blue Pegasus Players Acting Class- performances"/>
    <x v="0"/>
    <s v="Rosewood Center for Family Arts"/>
    <s v="5939 Skillman St"/>
    <n v="75231"/>
    <n v="1"/>
    <m/>
    <n v="33"/>
    <n v="33"/>
    <m/>
  </r>
  <r>
    <x v="13"/>
    <x v="1"/>
    <d v="2024-11-01T00:00:00"/>
    <d v="2024-11-12T00:00:00"/>
    <s v="A Charlie Brown Christmas- rehearsals"/>
    <x v="0"/>
    <s v="Rosewood Center for Family Arts"/>
    <s v="5938 Skillman St"/>
    <n v="75231"/>
    <n v="9"/>
    <m/>
    <n v="15"/>
    <n v="15"/>
    <m/>
  </r>
  <r>
    <x v="13"/>
    <x v="0"/>
    <d v="2024-11-01T00:00:00"/>
    <d v="2024-11-16T00:00:00"/>
    <s v="DCT Academy- Fall Session-classes "/>
    <x v="0"/>
    <s v="Rosewood Center for Family Arts"/>
    <s v="5938 Skillman St"/>
    <n v="75231"/>
    <n v="50"/>
    <n v="268"/>
    <n v="3"/>
    <n v="271"/>
    <m/>
  </r>
  <r>
    <x v="13"/>
    <x v="4"/>
    <d v="2024-11-01T00:00:00"/>
    <d v="2024-11-18T00:00:00"/>
    <s v="Curtains Up On Literacy- VMLC- classes"/>
    <x v="0"/>
    <s v="Literacy Achieves- Vickery Meadow Campus"/>
    <s v="6329 Ridgecrest Rd"/>
    <n v="75231"/>
    <n v="6"/>
    <m/>
    <n v="24"/>
    <n v="24"/>
    <m/>
  </r>
  <r>
    <x v="13"/>
    <x v="4"/>
    <d v="2024-11-01T00:00:00"/>
    <d v="2024-11-18T00:00:00"/>
    <s v="Curtains Up On Literacy- Elm- classes"/>
    <x v="0"/>
    <s v="Literacy Achieves- Elm Campus"/>
    <s v="629 N. Peak St "/>
    <n v="75246"/>
    <n v="2"/>
    <m/>
    <n v="9"/>
    <n v="9"/>
    <m/>
  </r>
  <r>
    <x v="13"/>
    <x v="4"/>
    <d v="2024-11-01T00:00:00"/>
    <d v="2024-11-30T00:00:00"/>
    <s v="Curtains Up On Reading- Rosemont Elementary &amp; Middle- classes"/>
    <x v="0"/>
    <s v="Rosemont Elementary and Middle"/>
    <s v="911 N Morocco Ave"/>
    <n v="75211"/>
    <n v="28"/>
    <m/>
    <n v="177"/>
    <n v="177"/>
    <m/>
  </r>
  <r>
    <x v="13"/>
    <x v="4"/>
    <d v="2024-11-01T00:00:00"/>
    <d v="2024-11-30T00:00:00"/>
    <s v="After School Drama Classes- The Kessler School- classes"/>
    <x v="0"/>
    <s v="The Kessler School"/>
    <s v="1822 W. 10th St"/>
    <n v="75208"/>
    <n v="3"/>
    <m/>
    <n v="13"/>
    <n v="13"/>
    <m/>
  </r>
  <r>
    <x v="14"/>
    <x v="7"/>
    <d v="2024-11-01T00:00:00"/>
    <d v="2024-11-30T00:00:00"/>
    <s v="Daily visitors"/>
    <x v="0"/>
    <s v="The Sixth Floor Museum at Dealey Plaza"/>
    <s v="411 Elm Street"/>
    <n v="75202"/>
    <n v="1"/>
    <n v="20744"/>
    <n v="21"/>
    <n v="20765"/>
    <m/>
  </r>
  <r>
    <x v="15"/>
    <x v="3"/>
    <d v="2024-11-01T00:00:00"/>
    <d v="2024-11-01T00:00:00"/>
    <s v="Fashion Show"/>
    <x v="0"/>
    <s v="Hall of State"/>
    <s v="3939 Grand Avenue"/>
    <n v="75210"/>
    <n v="1"/>
    <s v="X"/>
    <n v="310"/>
    <n v="310"/>
    <m/>
  </r>
  <r>
    <x v="15"/>
    <x v="3"/>
    <d v="2024-11-01T00:00:00"/>
    <d v="2024-11-30T00:00:00"/>
    <s v="Total Attendance"/>
    <x v="0"/>
    <s v="Hall of State"/>
    <s v="3939 Grand Avenue"/>
    <n v="75210"/>
    <n v="30"/>
    <s v="X"/>
    <n v="2627"/>
    <n v="2627"/>
    <m/>
  </r>
  <r>
    <x v="15"/>
    <x v="7"/>
    <d v="2024-11-01T00:00:00"/>
    <d v="2024-11-30T00:00:00"/>
    <s v="Alamo Exhibit "/>
    <x v="0"/>
    <s v="Hall of State"/>
    <s v="3939 Grand Avenue"/>
    <n v="75210"/>
    <n v="30"/>
    <s v="X"/>
    <n v="344"/>
    <n v="344"/>
    <m/>
  </r>
  <r>
    <x v="12"/>
    <x v="7"/>
    <d v="2024-11-01T00:00:00"/>
    <d v="2024-11-30T00:00:00"/>
    <s v="Permanent exhibition"/>
    <x v="0"/>
    <s v="DHHRM"/>
    <s v="300 N Houston St"/>
    <n v="75202"/>
    <n v="25"/>
    <n v="3350"/>
    <m/>
    <n v="3350"/>
    <m/>
  </r>
  <r>
    <x v="12"/>
    <x v="6"/>
    <d v="2024-11-01T00:00:00"/>
    <d v="2024-11-30T00:00:00"/>
    <s v="Special Exhibition, Hidden History"/>
    <x v="0"/>
    <s v="DHHRM"/>
    <s v="300 N Houston St"/>
    <n v="75202"/>
    <n v="25"/>
    <n v="3350"/>
    <m/>
    <n v="3350"/>
    <m/>
  </r>
  <r>
    <x v="12"/>
    <x v="7"/>
    <d v="2024-11-01T00:00:00"/>
    <d v="2024-11-30T00:00:00"/>
    <s v="Student Group Tours"/>
    <x v="0"/>
    <s v="DHHRM"/>
    <s v="300 N Houston St"/>
    <n v="75202"/>
    <n v="68"/>
    <n v="5450"/>
    <m/>
    <n v="5450"/>
    <m/>
  </r>
  <r>
    <x v="12"/>
    <x v="7"/>
    <d v="2024-11-01T00:00:00"/>
    <d v="2024-11-30T00:00:00"/>
    <s v="Adult Group Tours"/>
    <x v="0"/>
    <s v="DHHRM"/>
    <s v="300 N Houston St"/>
    <n v="75202"/>
    <n v="1"/>
    <n v="18"/>
    <m/>
    <n v="18"/>
    <m/>
  </r>
  <r>
    <x v="12"/>
    <x v="3"/>
    <d v="2024-11-01T00:00:00"/>
    <d v="2024-11-30T00:00:00"/>
    <s v="Facility Rental"/>
    <x v="0"/>
    <s v="DHHRM"/>
    <s v="300 N Houston St"/>
    <n v="75202"/>
    <n v="10"/>
    <n v="391"/>
    <m/>
    <n v="391"/>
    <m/>
  </r>
  <r>
    <x v="12"/>
    <x v="5"/>
    <d v="2024-11-01T00:00:00"/>
    <d v="2024-11-30T00:00:00"/>
    <s v="Public Programs, In-person"/>
    <x v="0"/>
    <s v="DHHRM"/>
    <s v="300 N Houston St"/>
    <n v="75202"/>
    <n v="2"/>
    <n v="260"/>
    <m/>
    <n v="260"/>
    <m/>
  </r>
  <r>
    <x v="12"/>
    <x v="0"/>
    <d v="2024-11-01T00:00:00"/>
    <d v="2024-11-30T00:00:00"/>
    <s v="Professional Programs, In-person"/>
    <x v="0"/>
    <s v="DHHRM"/>
    <s v="300 N Houston St"/>
    <n v="75202"/>
    <n v="11"/>
    <n v="145"/>
    <m/>
    <n v="145"/>
    <m/>
  </r>
  <r>
    <x v="16"/>
    <x v="9"/>
    <d v="2024-11-01T00:00:00"/>
    <d v="2024-11-01T00:00:00"/>
    <s v="Art in Thirty: Gallery Talks"/>
    <x v="0"/>
    <s v="Dallas Museum of Art"/>
    <s v="1717 N Harwood"/>
    <n v="75201"/>
    <n v="1"/>
    <m/>
    <n v="5"/>
    <n v="5"/>
    <m/>
  </r>
  <r>
    <x v="16"/>
    <x v="6"/>
    <d v="2024-11-01T00:00:00"/>
    <d v="2024-11-03T00:00:00"/>
    <s v="The Impressionist Revolution"/>
    <x v="0"/>
    <s v="Dallas Museum of Art"/>
    <s v="1717 N Harwood"/>
    <n v="75201"/>
    <n v="3"/>
    <n v="1245"/>
    <n v="2223"/>
    <n v="3468"/>
    <m/>
  </r>
  <r>
    <x v="16"/>
    <x v="9"/>
    <d v="2024-11-01T00:00:00"/>
    <d v="2024-11-30T00:00:00"/>
    <s v="Adults - Docent Guided"/>
    <x v="0"/>
    <s v="Dallas Museum of Art"/>
    <s v="1717 N Harwood"/>
    <n v="75201"/>
    <n v="6"/>
    <n v="86"/>
    <m/>
    <n v="86"/>
    <m/>
  </r>
  <r>
    <x v="16"/>
    <x v="9"/>
    <d v="2024-11-01T00:00:00"/>
    <d v="2024-11-30T00:00:00"/>
    <s v="Higher Ed. - Self Guided"/>
    <x v="0"/>
    <s v="Dallas Museum of Art"/>
    <s v="1717 N Harwood"/>
    <n v="75201"/>
    <n v="5"/>
    <n v="159"/>
    <m/>
    <n v="159"/>
    <m/>
  </r>
  <r>
    <x v="16"/>
    <x v="9"/>
    <d v="2024-11-01T00:00:00"/>
    <d v="2024-11-30T00:00:00"/>
    <s v="Rangel Partnership"/>
    <x v="0"/>
    <s v="Dallas Museum of Art"/>
    <s v="1717 N Harwood"/>
    <n v="75201"/>
    <n v="1"/>
    <m/>
    <n v="20"/>
    <n v="20"/>
    <m/>
  </r>
  <r>
    <x v="16"/>
    <x v="9"/>
    <d v="2024-11-01T00:00:00"/>
    <d v="2024-11-30T00:00:00"/>
    <s v="DISD - Docent Guided"/>
    <x v="0"/>
    <s v="Dallas Museum of Art"/>
    <s v="1717 N Harwood"/>
    <n v="75201"/>
    <n v="53"/>
    <m/>
    <n v="649"/>
    <n v="649"/>
    <m/>
  </r>
  <r>
    <x v="16"/>
    <x v="9"/>
    <d v="2024-11-01T00:00:00"/>
    <d v="2024-11-30T00:00:00"/>
    <s v="DISD - Self Guided"/>
    <x v="0"/>
    <s v="Dallas Museum of Art"/>
    <s v="1717 N Harwood"/>
    <n v="75201"/>
    <n v="3"/>
    <m/>
    <n v="85"/>
    <n v="85"/>
    <m/>
  </r>
  <r>
    <x v="11"/>
    <x v="5"/>
    <d v="2024-11-01T00:00:00"/>
    <d v="2024-11-30T00:00:00"/>
    <s v="Shakespeare Decoded Episode #1 (The Badge of all  our Tribe Mechant of Venice)"/>
    <x v="1"/>
    <s v="Virtual"/>
    <s v="Virtual"/>
    <s v="Virtual"/>
    <n v="1"/>
    <m/>
    <n v="12"/>
    <n v="12"/>
    <m/>
  </r>
  <r>
    <x v="11"/>
    <x v="5"/>
    <d v="2024-11-01T00:00:00"/>
    <d v="2024-11-30T00:00:00"/>
    <s v="Shakespeare Decoded Episode #2 (Much Ado About the Sexual Distrust of Women"/>
    <x v="1"/>
    <s v="Virtual"/>
    <s v="Virtual"/>
    <s v="Virtual"/>
    <n v="1"/>
    <m/>
    <n v="8"/>
    <n v="8"/>
    <m/>
  </r>
  <r>
    <x v="11"/>
    <x v="5"/>
    <d v="2024-11-01T00:00:00"/>
    <d v="2024-11-30T00:00:00"/>
    <s v="Shakespeare Decoded Episode #3 (Free Like an Ariel Bird)"/>
    <x v="1"/>
    <s v="Virtual"/>
    <s v="Virtual"/>
    <s v="Virtual"/>
    <n v="1"/>
    <m/>
    <n v="3"/>
    <n v="3"/>
    <m/>
  </r>
  <r>
    <x v="11"/>
    <x v="5"/>
    <d v="2024-11-01T00:00:00"/>
    <d v="2024-11-30T00:00:00"/>
    <s v="Shakespeare Decoded Episode #4 (What a Noble Mind)"/>
    <x v="1"/>
    <s v="Virtual"/>
    <s v="Virtual"/>
    <s v="Virtual"/>
    <n v="1"/>
    <m/>
    <n v="16"/>
    <n v="16"/>
    <m/>
  </r>
  <r>
    <x v="11"/>
    <x v="5"/>
    <d v="2024-11-01T00:00:00"/>
    <d v="2024-11-30T00:00:00"/>
    <s v="Shakespeare Decoded Episode #5 (Tis the Times' Plague)"/>
    <x v="1"/>
    <s v="Virtual"/>
    <s v="Virtual"/>
    <s v="Virtual"/>
    <n v="1"/>
    <m/>
    <n v="0"/>
    <n v="0"/>
    <m/>
  </r>
  <r>
    <x v="11"/>
    <x v="5"/>
    <d v="2024-11-01T00:00:00"/>
    <d v="2024-11-30T00:00:00"/>
    <s v="Shakespeare Decoded Episode #6 (Oh, Let Me Not Be Mad)"/>
    <x v="1"/>
    <s v="Virtual"/>
    <s v="Virtual"/>
    <s v="Virtual"/>
    <n v="1"/>
    <m/>
    <n v="2"/>
    <n v="2"/>
    <m/>
  </r>
  <r>
    <x v="11"/>
    <x v="5"/>
    <d v="2024-11-01T00:00:00"/>
    <d v="2024-11-30T00:00:00"/>
    <s v="Shakespeare Decoded Episode #7 (Shakespeare in Modern Translation)"/>
    <x v="1"/>
    <s v="Virtual"/>
    <s v="Virtual"/>
    <s v="Virtual"/>
    <n v="1"/>
    <m/>
    <n v="0"/>
    <n v="0"/>
    <m/>
  </r>
  <r>
    <x v="11"/>
    <x v="5"/>
    <d v="2024-11-01T00:00:00"/>
    <d v="2024-11-30T00:00:00"/>
    <s v="Shakespeare Decoded #8 (Political Shakespeare)"/>
    <x v="1"/>
    <s v="Virtual"/>
    <s v="Virtual"/>
    <s v="Virtual"/>
    <n v="1"/>
    <m/>
    <n v="1"/>
    <n v="1"/>
    <m/>
  </r>
  <r>
    <x v="11"/>
    <x v="5"/>
    <d v="2024-11-01T00:00:00"/>
    <d v="2024-11-30T00:00:00"/>
    <s v="Shakespeare Decoded #9 (Shakespeare and Veterans)"/>
    <x v="1"/>
    <s v="Virtual"/>
    <s v="Virtual"/>
    <s v="Virtual"/>
    <n v="1"/>
    <m/>
    <n v="0"/>
    <n v="0"/>
    <m/>
  </r>
  <r>
    <x v="11"/>
    <x v="5"/>
    <d v="2024-11-01T00:00:00"/>
    <d v="2024-11-30T00:00:00"/>
    <s v="Shakespeare Dallas Decoded #10 (Timon of Athens)"/>
    <x v="1"/>
    <s v="Virtual"/>
    <s v="Virtual"/>
    <s v="Virtual"/>
    <n v="1"/>
    <m/>
    <n v="0"/>
    <n v="0"/>
    <m/>
  </r>
  <r>
    <x v="11"/>
    <x v="5"/>
    <d v="2024-11-01T00:00:00"/>
    <d v="2024-11-30T00:00:00"/>
    <s v="Shakespeare Dallas Decoded #11 (Why Hamlet?)"/>
    <x v="1"/>
    <s v="Virtual"/>
    <s v="Virtual"/>
    <s v="Virtual"/>
    <n v="1"/>
    <m/>
    <n v="10"/>
    <n v="10"/>
    <m/>
  </r>
  <r>
    <x v="11"/>
    <x v="5"/>
    <d v="2024-11-01T00:00:00"/>
    <d v="2024-11-30T00:00:00"/>
    <s v="Shakespeare Dallas Decoded #12 Dramatugy and Translatiin as the Gateway to Sakespeare Engagement"/>
    <x v="1"/>
    <s v="Virtual"/>
    <s v="Virtual"/>
    <s v="Virtual"/>
    <n v="1"/>
    <m/>
    <n v="11"/>
    <n v="11"/>
    <m/>
  </r>
  <r>
    <x v="11"/>
    <x v="1"/>
    <d v="2024-11-01T00:00:00"/>
    <d v="2024-11-05T00:00:00"/>
    <s v="Wars of the Roses Reading Rehearsals"/>
    <x v="1"/>
    <s v="Virtual"/>
    <s v="Virtual"/>
    <s v="Virtual"/>
    <n v="4"/>
    <m/>
    <n v="14"/>
    <n v="14"/>
    <m/>
  </r>
  <r>
    <x v="16"/>
    <x v="9"/>
    <d v="2024-11-01T00:00:00"/>
    <d v="2024-11-30T00:00:00"/>
    <s v="Non-DISD - Docent Guided"/>
    <x v="0"/>
    <s v="Dallas Museum of Art"/>
    <s v="1717 N Harwood"/>
    <n v="75201"/>
    <n v="39"/>
    <n v="391"/>
    <m/>
    <n v="391"/>
    <m/>
  </r>
  <r>
    <x v="16"/>
    <x v="9"/>
    <d v="2024-11-01T00:00:00"/>
    <d v="2024-11-30T00:00:00"/>
    <s v="Non-DISD - Self Guided"/>
    <x v="0"/>
    <s v="Dallas Museum of Art"/>
    <s v="1717 N Harwood"/>
    <n v="75201"/>
    <n v="23"/>
    <n v="1308"/>
    <m/>
    <n v="1308"/>
    <m/>
  </r>
  <r>
    <x v="46"/>
    <x v="4"/>
    <d v="2024-11-01T00:00:00"/>
    <d v="2024-11-22T00:00:00"/>
    <s v="Choral Music Education Initiative"/>
    <x v="1"/>
    <s v="Yvonne A. Ewell Townview Center"/>
    <s v="1201 E 8th St"/>
    <n v="75203"/>
    <n v="11"/>
    <n v="0"/>
    <n v="149"/>
    <n v="149"/>
    <m/>
  </r>
  <r>
    <x v="16"/>
    <x v="9"/>
    <d v="2024-11-01T00:00:00"/>
    <d v="2024-11-30T00:00:00"/>
    <s v="Travis Partnership"/>
    <x v="0"/>
    <s v="Dallas Museum of Art"/>
    <s v="1717 N Harwood"/>
    <n v="75201"/>
    <n v="1"/>
    <m/>
    <n v="24"/>
    <n v="24"/>
    <m/>
  </r>
  <r>
    <x v="16"/>
    <x v="0"/>
    <d v="2024-11-01T00:00:00"/>
    <d v="2024-11-30T00:00:00"/>
    <s v="Travis Partnership"/>
    <x v="0"/>
    <s v="Dallas Museum of Art"/>
    <s v="1717 N Harwood"/>
    <n v="75201"/>
    <n v="6"/>
    <m/>
    <n v="92"/>
    <n v="92"/>
    <m/>
  </r>
  <r>
    <x v="16"/>
    <x v="0"/>
    <d v="2024-11-01T00:00:00"/>
    <d v="2024-11-30T00:00:00"/>
    <s v="Docent Program"/>
    <x v="0"/>
    <s v="Dallas Museum of Art"/>
    <s v="1717 N Harwood"/>
    <n v="75201"/>
    <n v="1"/>
    <m/>
    <n v="50"/>
    <n v="50"/>
    <m/>
  </r>
  <r>
    <x v="16"/>
    <x v="7"/>
    <d v="2024-11-01T00:00:00"/>
    <d v="2024-11-30T00:00:00"/>
    <s v="Dallas Museum of Art"/>
    <x v="0"/>
    <s v="Dallas Museum of Art"/>
    <s v="1717 N Harwood"/>
    <n v="75201"/>
    <n v="22"/>
    <m/>
    <n v="26718"/>
    <n v="26718"/>
    <m/>
  </r>
  <r>
    <x v="16"/>
    <x v="6"/>
    <d v="2024-11-01T00:00:00"/>
    <d v="2024-11-30T00:00:00"/>
    <s v="Kier Collection of Islamic Art"/>
    <x v="0"/>
    <s v="Dallas Museum of Art"/>
    <s v="1717 N Harwood"/>
    <n v="75201"/>
    <n v="20"/>
    <m/>
    <n v="8629"/>
    <n v="8629"/>
    <m/>
  </r>
  <r>
    <x v="16"/>
    <x v="6"/>
    <d v="2024-11-01T00:00:00"/>
    <d v="2024-11-30T00:00:00"/>
    <s v="Frida"/>
    <x v="0"/>
    <s v="Dallas Museum of Art"/>
    <s v="1717 N Harwood"/>
    <n v="75201"/>
    <n v="22"/>
    <n v="7011"/>
    <n v="2500"/>
    <n v="9511"/>
    <m/>
  </r>
  <r>
    <x v="16"/>
    <x v="6"/>
    <d v="2024-11-01T00:00:00"/>
    <d v="2024-11-30T00:00:00"/>
    <s v="When You See Me"/>
    <x v="0"/>
    <s v="Dallas Museum of Art"/>
    <s v="1717 N Harwood"/>
    <n v="75201"/>
    <n v="22"/>
    <n v="2329"/>
    <n v="1894"/>
    <n v="4223"/>
    <m/>
  </r>
  <r>
    <x v="16"/>
    <x v="6"/>
    <d v="2024-11-01T00:00:00"/>
    <d v="2024-11-30T00:00:00"/>
    <s v="Cecily Brown"/>
    <x v="0"/>
    <s v="Dallas Museum of Art"/>
    <s v="1717 N Harwood"/>
    <n v="75201"/>
    <n v="22"/>
    <n v="2528"/>
    <n v="1159"/>
    <n v="3687"/>
    <m/>
  </r>
  <r>
    <x v="19"/>
    <x v="6"/>
    <d v="2024-11-01T00:00:00"/>
    <d v="2024-11-30T00:00:00"/>
    <s v="Interactive Traveling Exhibit &quot;Forest Forward: The Future is Here&quot;"/>
    <x v="0"/>
    <s v="APAA - Association of Persons Affected by Addiction"/>
    <s v="2800 Martin Luther King Jr. Blvd."/>
    <n v="75215"/>
    <n v="1"/>
    <n v="0"/>
    <n v="250"/>
    <n v="250"/>
    <m/>
  </r>
  <r>
    <x v="19"/>
    <x v="9"/>
    <d v="2024-11-01T00:00:00"/>
    <d v="2024-11-30T00:00:00"/>
    <s v="Theater Tour"/>
    <x v="0"/>
    <s v="Forest Theater"/>
    <s v="1920 Martin Luther King Jr. Blvd."/>
    <n v="75215"/>
    <n v="5"/>
    <n v="0"/>
    <n v="23"/>
    <n v="23"/>
    <m/>
  </r>
  <r>
    <x v="20"/>
    <x v="9"/>
    <d v="2024-11-01T00:00:00"/>
    <d v="2024-10-31T00:00:00"/>
    <s v="AAM Tours"/>
    <x v="0"/>
    <s v="African American Museum"/>
    <s v="3536 Grand Avenue"/>
    <n v="75210"/>
    <n v="18"/>
    <n v="532"/>
    <m/>
    <n v="532"/>
    <m/>
  </r>
  <r>
    <x v="20"/>
    <x v="7"/>
    <d v="2024-11-01T00:00:00"/>
    <d v="2024-11-30T00:00:00"/>
    <s v="Souls of Black Folk: Folk and Decorative Arts Collection"/>
    <x v="0"/>
    <s v="African American Museum"/>
    <s v="3536 Grand Avenue"/>
    <n v="75210"/>
    <n v="21"/>
    <m/>
    <n v="320"/>
    <n v="320"/>
    <m/>
  </r>
  <r>
    <x v="20"/>
    <x v="7"/>
    <d v="2024-11-01T00:00:00"/>
    <d v="2024-11-30T00:00:00"/>
    <s v="Texas Black Sports Hall of Fame Exhibition"/>
    <x v="0"/>
    <s v="African American Museum"/>
    <s v="3536 Grand Avenue"/>
    <n v="75210"/>
    <n v="21"/>
    <m/>
    <n v="320"/>
    <n v="320"/>
    <m/>
  </r>
  <r>
    <x v="15"/>
    <x v="3"/>
    <d v="2024-11-01T00:00:00"/>
    <d v="2024-11-30T00:00:00"/>
    <s v="Visitors-online database"/>
    <x v="1"/>
    <s v="Hall of State"/>
    <s v="3939 Grand Avenue"/>
    <n v="75210"/>
    <n v="30"/>
    <s v="X"/>
    <n v="456"/>
    <n v="456"/>
    <m/>
  </r>
  <r>
    <x v="15"/>
    <x v="3"/>
    <d v="2024-11-01T00:00:00"/>
    <d v="2024-11-30T00:00:00"/>
    <s v="research requests"/>
    <x v="1"/>
    <s v="Hall of State"/>
    <s v="3939 Grand Avenue"/>
    <n v="75210"/>
    <n v="30"/>
    <s v="X"/>
    <n v="0"/>
    <n v="0"/>
    <m/>
  </r>
  <r>
    <x v="20"/>
    <x v="7"/>
    <d v="2024-11-01T00:00:00"/>
    <d v="2024-11-30T00:00:00"/>
    <s v="African American Educators Hall of Fame Exhibition"/>
    <x v="0"/>
    <s v="African American Museum"/>
    <s v="3536 Grand Avenue"/>
    <n v="75210"/>
    <n v="21"/>
    <m/>
    <n v="320"/>
    <n v="320"/>
    <m/>
  </r>
  <r>
    <x v="20"/>
    <x v="7"/>
    <d v="2024-11-01T00:00:00"/>
    <d v="2024-11-30T00:00:00"/>
    <s v="MLK Jr., Civil Rights Movement"/>
    <x v="0"/>
    <s v="African American Museum"/>
    <s v="3536 Grand Avenue"/>
    <n v="75210"/>
    <n v="21"/>
    <m/>
    <n v="320"/>
    <n v="320"/>
    <m/>
  </r>
  <r>
    <x v="20"/>
    <x v="6"/>
    <d v="2024-11-01T00:00:00"/>
    <d v="2024-11-30T00:00:00"/>
    <s v="Central Track"/>
    <x v="0"/>
    <s v="African American Museum"/>
    <s v="3536 Grand Avenue"/>
    <n v="75210"/>
    <n v="21"/>
    <m/>
    <n v="480"/>
    <n v="480"/>
    <m/>
  </r>
  <r>
    <x v="20"/>
    <x v="6"/>
    <d v="2024-11-01T00:00:00"/>
    <d v="2024-11-30T00:00:00"/>
    <s v="Seeing A World Blind Lemon Never Saw"/>
    <x v="0"/>
    <s v="African American Museum"/>
    <s v="3536 Grand Avenue"/>
    <n v="75210"/>
    <n v="21"/>
    <m/>
    <n v="426"/>
    <n v="426"/>
    <m/>
  </r>
  <r>
    <x v="20"/>
    <x v="6"/>
    <d v="2024-11-01T00:00:00"/>
    <d v="2024-11-30T00:00:00"/>
    <s v="Delta Sigma Theta Tribute To 100 Years of Sisterhood, Scholarship and Service"/>
    <x v="0"/>
    <s v="African American Museum"/>
    <s v="3536 Grand Avenue"/>
    <n v="75210"/>
    <n v="21"/>
    <m/>
    <n v="485"/>
    <n v="485"/>
    <m/>
  </r>
  <r>
    <x v="20"/>
    <x v="3"/>
    <d v="2024-11-01T00:00:00"/>
    <d v="2024-11-30T00:00:00"/>
    <s v="Rentals"/>
    <x v="0"/>
    <s v="African American Museum"/>
    <s v="3536 Grand Avenue"/>
    <n v="75210"/>
    <n v="14"/>
    <m/>
    <n v="540"/>
    <n v="540"/>
    <m/>
  </r>
  <r>
    <x v="21"/>
    <x v="0"/>
    <d v="2024-11-01T00:00:00"/>
    <d v="2024-11-30T00:00:00"/>
    <s v="Discover Dance"/>
    <x v="0"/>
    <s v="J. J. Rhodes Learning Center"/>
    <s v="4401 Second Ave"/>
    <n v="75210"/>
    <n v="1"/>
    <n v="0"/>
    <n v="28"/>
    <n v="28"/>
    <m/>
  </r>
  <r>
    <x v="21"/>
    <x v="0"/>
    <d v="2024-11-01T00:00:00"/>
    <d v="2024-11-30T00:00:00"/>
    <s v="Discover Theater"/>
    <x v="0"/>
    <s v="J. J. Rhodes Learning Center"/>
    <s v="4401 Second Ave"/>
    <n v="75210"/>
    <n v="1"/>
    <n v="0"/>
    <n v="28"/>
    <n v="28"/>
    <m/>
  </r>
  <r>
    <x v="21"/>
    <x v="0"/>
    <d v="2024-11-01T00:00:00"/>
    <d v="2024-11-30T00:00:00"/>
    <s v="Discover Art"/>
    <x v="0"/>
    <s v="Frazier Revitalization"/>
    <s v="4716 Elsie Fay Heggins St."/>
    <n v="75210"/>
    <n v="1"/>
    <n v="0"/>
    <n v="25"/>
    <n v="25"/>
    <m/>
  </r>
  <r>
    <x v="21"/>
    <x v="0"/>
    <d v="2024-11-01T00:00:00"/>
    <d v="2024-11-30T00:00:00"/>
    <s v="Discover Dance"/>
    <x v="0"/>
    <s v="Frazier Revitalization"/>
    <s v="4716 Elsie Fay Heggins St."/>
    <n v="75210"/>
    <n v="1"/>
    <n v="0"/>
    <n v="25"/>
    <n v="25"/>
    <m/>
  </r>
  <r>
    <x v="21"/>
    <x v="0"/>
    <d v="2024-11-01T00:00:00"/>
    <d v="2024-11-30T00:00:00"/>
    <s v="Discover Dance"/>
    <x v="0"/>
    <s v="Arlington Park"/>
    <s v="5606 Wayside Dr."/>
    <n v="75235"/>
    <n v="1"/>
    <n v="0"/>
    <n v="22"/>
    <n v="22"/>
    <m/>
  </r>
  <r>
    <x v="21"/>
    <x v="0"/>
    <d v="2024-11-01T00:00:00"/>
    <d v="2024-11-30T00:00:00"/>
    <s v="Discover Theater"/>
    <x v="0"/>
    <s v="Brother Bill's Helping Hand"/>
    <s v="3906 N. Westmoreland Rd."/>
    <n v="75212"/>
    <n v="1"/>
    <n v="0"/>
    <n v="89"/>
    <n v="89"/>
    <m/>
  </r>
  <r>
    <x v="21"/>
    <x v="0"/>
    <d v="2024-11-01T00:00:00"/>
    <d v="2024-11-30T00:00:00"/>
    <s v="Discover Dance"/>
    <x v="0"/>
    <s v="Brothers Bill's Helping Hands"/>
    <s v="3906 N. Westmoreland"/>
    <n v="75212"/>
    <n v="1"/>
    <n v="0"/>
    <n v="89"/>
    <n v="89"/>
    <m/>
  </r>
  <r>
    <x v="21"/>
    <x v="0"/>
    <d v="2024-11-01T00:00:00"/>
    <d v="2024-11-30T00:00:00"/>
    <s v="Discover Theater "/>
    <x v="0"/>
    <s v="Prestonwood Montessori"/>
    <s v="12532 Nuestra Dr."/>
    <n v="75230"/>
    <n v="1"/>
    <n v="0"/>
    <n v="37"/>
    <n v="37"/>
    <m/>
  </r>
  <r>
    <x v="21"/>
    <x v="0"/>
    <d v="2024-11-01T00:00:00"/>
    <d v="2024-11-30T00:00:00"/>
    <s v="Discover Theater"/>
    <x v="0"/>
    <s v="Prestonwood Montessori"/>
    <s v="12532 Nuestra Dr."/>
    <n v="75230"/>
    <n v="1"/>
    <n v="0"/>
    <n v="37"/>
    <n v="37"/>
    <m/>
  </r>
  <r>
    <x v="21"/>
    <x v="0"/>
    <d v="2024-11-01T00:00:00"/>
    <d v="2024-11-30T00:00:00"/>
    <s v="Discover Theater"/>
    <x v="0"/>
    <s v="Resource Center South"/>
    <s v="4401 South Second Ave."/>
    <n v="75210"/>
    <n v="1"/>
    <n v="0"/>
    <n v="25"/>
    <n v="25"/>
    <m/>
  </r>
  <r>
    <x v="21"/>
    <x v="0"/>
    <d v="2024-11-01T00:00:00"/>
    <d v="2024-11-30T00:00:00"/>
    <s v="Discover Dance"/>
    <x v="0"/>
    <s v="Resource Center South"/>
    <s v="4401 South Second Ave."/>
    <n v="75210"/>
    <n v="1"/>
    <n v="0"/>
    <n v="25"/>
    <n v="25"/>
    <m/>
  </r>
  <r>
    <x v="21"/>
    <x v="0"/>
    <d v="2024-11-01T00:00:00"/>
    <d v="2024-11-30T00:00:00"/>
    <s v="Discover Theater"/>
    <x v="0"/>
    <s v="Henry Wade Juvenile Dention Center"/>
    <s v="2600 Lonestar Drive"/>
    <n v="75212"/>
    <n v="2"/>
    <n v="0"/>
    <n v="30"/>
    <n v="30"/>
    <m/>
  </r>
  <r>
    <x v="21"/>
    <x v="0"/>
    <d v="2024-11-01T00:00:00"/>
    <d v="2024-11-30T00:00:00"/>
    <s v="Discover Africa"/>
    <x v="0"/>
    <s v="Henry Wade Juvenile Dention Center"/>
    <s v="2600 Lonestar Drive"/>
    <n v="75212"/>
    <n v="2"/>
    <n v="0"/>
    <n v="30"/>
    <n v="30"/>
    <m/>
  </r>
  <r>
    <x v="21"/>
    <x v="0"/>
    <d v="2024-11-01T00:00:00"/>
    <d v="2024-11-30T00:00:00"/>
    <s v="Staged Reading"/>
    <x v="0"/>
    <s v="Henry Wade Juvenile Dention Center"/>
    <s v="2600 Lonestar Drive"/>
    <n v="75212"/>
    <n v="1"/>
    <n v="0"/>
    <n v="6"/>
    <n v="6"/>
    <m/>
  </r>
  <r>
    <x v="21"/>
    <x v="0"/>
    <d v="2024-11-01T00:00:00"/>
    <d v="2024-11-30T00:00:00"/>
    <s v="Discover Theater"/>
    <x v="0"/>
    <s v="East Dallas Christian Church"/>
    <s v="629 N. Peak St. "/>
    <n v="75246"/>
    <n v="1"/>
    <n v="0"/>
    <n v="16"/>
    <n v="16"/>
    <m/>
  </r>
  <r>
    <x v="21"/>
    <x v="0"/>
    <d v="2024-11-01T00:00:00"/>
    <d v="2024-11-30T00:00:00"/>
    <s v="Discover Theater"/>
    <x v="0"/>
    <s v="East Dallas Christian Church"/>
    <s v="629 N. Peak St. "/>
    <n v="75246"/>
    <n v="1"/>
    <n v="0"/>
    <n v="16"/>
    <n v="16"/>
    <m/>
  </r>
  <r>
    <x v="22"/>
    <x v="6"/>
    <d v="2024-11-01T00:00:00"/>
    <d v="2024-11-30T00:00:00"/>
    <s v="General attendance for Hugh Hayden: Homecoming &amp; Samara Golden"/>
    <x v="0"/>
    <s v="Nasher Sculpture Center"/>
    <s v="2001 Flora St. "/>
    <n v="75201"/>
    <n v="21"/>
    <n v="1972"/>
    <n v="1981"/>
    <n v="3953"/>
    <m/>
  </r>
  <r>
    <x v="40"/>
    <x v="2"/>
    <d v="2024-11-01T00:00:00"/>
    <d v="2024-11-01T00:00:00"/>
    <s v="Educational outreach"/>
    <x v="0"/>
    <s v="Carter High School"/>
    <s v="1819 W. Wheatland Rd."/>
    <n v="75232"/>
    <n v="1"/>
    <m/>
    <n v="20"/>
    <n v="20"/>
    <m/>
  </r>
  <r>
    <x v="48"/>
    <x v="0"/>
    <d v="2024-11-01T00:00:00"/>
    <d v="2024-11-01T00:00:00"/>
    <s v="Portable Youth Film Program"/>
    <x v="0"/>
    <s v="Spruce"/>
    <s v="9733 Old Seagoville Rd"/>
    <n v="75217"/>
    <n v="1"/>
    <n v="0"/>
    <n v="10"/>
    <n v="10"/>
    <m/>
  </r>
  <r>
    <x v="23"/>
    <x v="0"/>
    <d v="2024-11-01T00:00:00"/>
    <d v="2024-11-30T00:00:00"/>
    <s v="In-School Lessons"/>
    <x v="0"/>
    <s v="Solar Preparatory School for Girls"/>
    <s v="2617 N Henderson Ave"/>
    <n v="75206"/>
    <n v="58"/>
    <n v="5"/>
    <n v="169"/>
    <n v="174"/>
    <m/>
  </r>
  <r>
    <x v="23"/>
    <x v="0"/>
    <d v="2024-11-01T00:00:00"/>
    <d v="2024-11-30T00:00:00"/>
    <s v="In-School Lessons"/>
    <x v="0"/>
    <s v="Irma Rangel Young Women's Leadership School"/>
    <s v="1718 Robert B Cullum Blvd"/>
    <n v="75210"/>
    <n v="21"/>
    <n v="2"/>
    <n v="85"/>
    <n v="87"/>
    <m/>
  </r>
  <r>
    <x v="23"/>
    <x v="0"/>
    <d v="2024-11-01T00:00:00"/>
    <d v="2024-11-30T00:00:00"/>
    <s v="In-School Lessons"/>
    <x v="0"/>
    <s v="W.T. White High School"/>
    <s v="4505 Ridgeside Drive"/>
    <n v="75244"/>
    <n v="4"/>
    <n v="1"/>
    <n v="10"/>
    <n v="11"/>
    <m/>
  </r>
  <r>
    <x v="23"/>
    <x v="0"/>
    <d v="2024-11-01T00:00:00"/>
    <d v="2024-11-30T00:00:00"/>
    <s v="In-School Lessons"/>
    <x v="0"/>
    <s v="Judge Louis A. Bedford Jr. Law Academy"/>
    <s v="1303 Reynoldston Lane"/>
    <n v="75232"/>
    <n v="8"/>
    <n v="1"/>
    <n v="27"/>
    <n v="28"/>
    <m/>
  </r>
  <r>
    <x v="24"/>
    <x v="0"/>
    <d v="2024-11-01T00:00:00"/>
    <d v="2024-11-01T00:00:00"/>
    <s v="Onsite Lab: Heart of the Matter - Dissection"/>
    <x v="0"/>
    <s v="Perot Museum of Nature and Science"/>
    <s v="2201 N Field Street"/>
    <n v="75201"/>
    <n v="1"/>
    <n v="14"/>
    <n v="4"/>
    <n v="18"/>
    <m/>
  </r>
  <r>
    <x v="24"/>
    <x v="0"/>
    <d v="2024-11-01T00:00:00"/>
    <d v="2024-11-22T00:00:00"/>
    <s v="Onsite Demo: Suiting Up for Space"/>
    <x v="0"/>
    <s v="Perot Museum of Nature and Science"/>
    <s v="2201 N Field Street"/>
    <n v="75201"/>
    <n v="15"/>
    <m/>
    <n v="1802"/>
    <n v="1802"/>
    <m/>
  </r>
  <r>
    <x v="24"/>
    <x v="0"/>
    <d v="2024-11-01T00:00:00"/>
    <d v="2024-11-22T00:00:00"/>
    <s v="Onsite Lab: What's the Matter"/>
    <x v="0"/>
    <s v="Perot Museum of Nature and Science"/>
    <s v="2201 N Field Street"/>
    <n v="75201"/>
    <n v="9"/>
    <n v="28"/>
    <n v="225"/>
    <n v="253"/>
    <m/>
  </r>
  <r>
    <x v="24"/>
    <x v="7"/>
    <d v="2024-11-01T00:00:00"/>
    <d v="2024-11-30T00:00:00"/>
    <s v="General Admission"/>
    <x v="0"/>
    <s v="Perot Museum of Nature and Science"/>
    <s v="2201 N Field Street"/>
    <n v="75201"/>
    <n v="30"/>
    <n v="37739"/>
    <n v="18011"/>
    <n v="55750"/>
    <m/>
  </r>
  <r>
    <x v="24"/>
    <x v="5"/>
    <d v="2024-11-01T00:00:00"/>
    <d v="2024-11-30T00:00:00"/>
    <s v="Blue Whales: Return of the Giants 3D Film"/>
    <x v="0"/>
    <s v="Perot Museum of Nature and Science"/>
    <s v="2201 N Field Street"/>
    <n v="75201"/>
    <n v="44"/>
    <n v="2133"/>
    <n v="7"/>
    <n v="2140"/>
    <m/>
  </r>
  <r>
    <x v="24"/>
    <x v="5"/>
    <d v="2024-11-01T00:00:00"/>
    <d v="2024-11-30T00:00:00"/>
    <s v="T. REX 3D Film"/>
    <x v="0"/>
    <s v="Perot Museum of Nature and Science"/>
    <s v="2201 N Field Street"/>
    <n v="75201"/>
    <n v="98"/>
    <n v="3871"/>
    <n v="199"/>
    <n v="4070"/>
    <m/>
  </r>
  <r>
    <x v="24"/>
    <x v="5"/>
    <d v="2024-11-01T00:00:00"/>
    <d v="2024-11-30T00:00:00"/>
    <s v="Superhuman Body 3D Film"/>
    <x v="0"/>
    <s v="Perot Museum of Nature and Science"/>
    <s v="2201 N Field Street"/>
    <n v="75201"/>
    <n v="43"/>
    <n v="911"/>
    <n v="44"/>
    <n v="955"/>
    <m/>
  </r>
  <r>
    <x v="24"/>
    <x v="0"/>
    <d v="2024-11-01T00:00:00"/>
    <d v="2024-11-30T00:00:00"/>
    <s v="Bio Lab"/>
    <x v="0"/>
    <s v="Perot Museum of Nature and Science"/>
    <s v="2201 N Field Street"/>
    <n v="75201"/>
    <n v="30"/>
    <n v="3058"/>
    <m/>
    <n v="3058"/>
    <m/>
  </r>
  <r>
    <x v="24"/>
    <x v="0"/>
    <d v="2024-11-01T00:00:00"/>
    <d v="2024-11-30T00:00:00"/>
    <s v="Challenge Lab"/>
    <x v="0"/>
    <s v="Perot Museum of Nature and Science"/>
    <s v="2201 N Field Street"/>
    <n v="75201"/>
    <n v="30"/>
    <n v="6131"/>
    <m/>
    <n v="6131"/>
    <m/>
  </r>
  <r>
    <x v="8"/>
    <x v="0"/>
    <d v="2024-11-01T00:00:00"/>
    <d v="2024-11-30T00:00:00"/>
    <s v="Workshop/Training"/>
    <x v="0"/>
    <s v="Sammons Center for the Arts"/>
    <s v="3630 Harry Hines Blvd"/>
    <n v="75219"/>
    <n v="2"/>
    <m/>
    <n v="44"/>
    <n v="44"/>
    <m/>
  </r>
  <r>
    <x v="8"/>
    <x v="1"/>
    <d v="2024-11-01T00:00:00"/>
    <d v="2024-11-30T00:00:00"/>
    <s v="Rehearsal"/>
    <x v="0"/>
    <s v="Sammons Center for the Arts"/>
    <s v="3630 Harry Hines Blvd"/>
    <n v="75219"/>
    <n v="72"/>
    <m/>
    <n v="4790"/>
    <n v="4790"/>
    <m/>
  </r>
  <r>
    <x v="8"/>
    <x v="5"/>
    <d v="2024-11-01T00:00:00"/>
    <d v="2024-11-30T00:00:00"/>
    <s v="Performance by Others"/>
    <x v="0"/>
    <s v="Sammons Center for the Arts"/>
    <s v="3630 Harry Hines Blvd"/>
    <n v="75219"/>
    <n v="3"/>
    <m/>
    <n v="140"/>
    <n v="140"/>
    <m/>
  </r>
  <r>
    <x v="8"/>
    <x v="3"/>
    <d v="2024-11-01T00:00:00"/>
    <d v="2024-11-30T00:00:00"/>
    <s v="Meetings"/>
    <x v="0"/>
    <s v="Sammons Center for the Arts"/>
    <s v="3630 Harry Hines Blvd"/>
    <n v="75219"/>
    <n v="17"/>
    <m/>
    <n v="187"/>
    <n v="187"/>
    <m/>
  </r>
  <r>
    <x v="8"/>
    <x v="3"/>
    <d v="2024-11-01T00:00:00"/>
    <d v="2024-11-30T00:00:00"/>
    <s v="Auditions"/>
    <x v="0"/>
    <s v="Sammons Center for the Arts"/>
    <s v="3630 Harry Hines Blvd"/>
    <n v="75219"/>
    <n v="0"/>
    <m/>
    <n v="0"/>
    <n v="0"/>
    <m/>
  </r>
  <r>
    <x v="8"/>
    <x v="3"/>
    <d v="2024-11-01T00:00:00"/>
    <d v="2024-11-30T00:00:00"/>
    <s v="Special Events"/>
    <x v="0"/>
    <s v="Sammons Center for the Arts"/>
    <s v="3630 Harry Hines Blvd"/>
    <n v="75219"/>
    <n v="0"/>
    <m/>
    <n v="0"/>
    <n v="0"/>
    <m/>
  </r>
  <r>
    <x v="8"/>
    <x v="5"/>
    <d v="2024-11-01T00:00:00"/>
    <d v="2024-11-30T00:00:00"/>
    <s v="Sammons Jazz Concert"/>
    <x v="0"/>
    <s v="Sammons Center for the Arts"/>
    <s v="3630 Harry Hines Blvd"/>
    <n v="75219"/>
    <n v="1"/>
    <n v="96"/>
    <n v="12"/>
    <n v="108"/>
    <m/>
  </r>
  <r>
    <x v="8"/>
    <x v="5"/>
    <d v="2024-11-01T00:00:00"/>
    <d v="2024-11-30T00:00:00"/>
    <s v="Sammons Cabaret Concert"/>
    <x v="0"/>
    <s v="Sammons Center for the Arts"/>
    <s v="3630 Harry Hines Blvd"/>
    <n v="75219"/>
    <n v="1"/>
    <n v="84"/>
    <n v="10"/>
    <n v="94"/>
    <m/>
  </r>
  <r>
    <x v="8"/>
    <x v="5"/>
    <d v="2024-11-01T00:00:00"/>
    <d v="2024-11-30T00:00:00"/>
    <s v="Sammons Jazz Youth Concert"/>
    <x v="0"/>
    <s v="Sammons Center for the Arts"/>
    <s v="3630 Harry Hines Blvd"/>
    <n v="75219"/>
    <n v="0"/>
    <m/>
    <n v="0"/>
    <n v="0"/>
    <m/>
  </r>
  <r>
    <x v="8"/>
    <x v="3"/>
    <d v="2024-11-01T00:00:00"/>
    <d v="2024-11-30T00:00:00"/>
    <s v="Office Visitors"/>
    <x v="0"/>
    <s v="Sammons Center for the Arts"/>
    <s v="3630 Harry Hines Blvd"/>
    <n v="75219"/>
    <m/>
    <m/>
    <n v="612"/>
    <n v="612"/>
    <m/>
  </r>
  <r>
    <x v="25"/>
    <x v="5"/>
    <d v="2024-11-01T00:00:00"/>
    <d v="2024-11-03T00:00:00"/>
    <s v="hang"/>
    <x v="0"/>
    <s v="Bryant Hall"/>
    <s v="3400 Blackburn St."/>
    <n v="75219"/>
    <n v="3"/>
    <n v="62"/>
    <n v="37"/>
    <n v="99"/>
    <m/>
  </r>
  <r>
    <x v="41"/>
    <x v="0"/>
    <d v="2024-11-01T00:00:00"/>
    <d v="2024-11-01T00:00:00"/>
    <s v="PatioLive!"/>
    <x v="0"/>
    <s v="Iris Memory Care"/>
    <s v="3611 Dickason Avenue"/>
    <n v="75219"/>
    <n v="1"/>
    <m/>
    <n v="21"/>
    <n v="21"/>
    <m/>
  </r>
  <r>
    <x v="42"/>
    <x v="5"/>
    <d v="2024-11-01T00:00:00"/>
    <d v="2024-11-01T00:00:00"/>
    <s v="Õkāreka Dance Company &quot;Mana Wahine&quot; Performance"/>
    <x v="0"/>
    <s v="Moody Performance Hall"/>
    <s v="2520 Flora St."/>
    <n v="75201"/>
    <n v="1"/>
    <n v="269"/>
    <n v="71"/>
    <n v="340"/>
    <m/>
  </r>
  <r>
    <x v="42"/>
    <x v="5"/>
    <d v="2024-11-01T00:00:00"/>
    <d v="2024-11-01T00:00:00"/>
    <s v="Santos Salon with Õkāreka's Taiaroa Royal and Tūī Matira RanapiriRansfield"/>
    <x v="0"/>
    <s v="Moody Performance Hall"/>
    <s v="2520 Flora St."/>
    <n v="75201"/>
    <n v="1"/>
    <n v="0"/>
    <n v="50"/>
    <n v="50"/>
    <m/>
  </r>
  <r>
    <x v="42"/>
    <x v="5"/>
    <d v="2024-11-01T00:00:00"/>
    <d v="2024-11-01T00:00:00"/>
    <s v="Õkāreka Dance Company Student Matinee"/>
    <x v="0"/>
    <s v="Moody Performance Hall"/>
    <s v="2520 Flora St."/>
    <n v="75201"/>
    <n v="1"/>
    <n v="0"/>
    <n v="700"/>
    <n v="700"/>
    <m/>
  </r>
  <r>
    <x v="42"/>
    <x v="3"/>
    <d v="2024-11-01T00:00:00"/>
    <d v="2024-11-02T00:00:00"/>
    <s v="Õkāreka Dance Company Post-Performance Artist Talkbacks"/>
    <x v="0"/>
    <s v="Moody Performance Hall"/>
    <s v="2520 Flora St."/>
    <n v="75201"/>
    <n v="2"/>
    <n v="0"/>
    <n v="188"/>
    <n v="188"/>
    <m/>
  </r>
  <r>
    <x v="26"/>
    <x v="5"/>
    <d v="2024-11-01T00:00:00"/>
    <d v="2024-11-01T00:00:00"/>
    <s v="The Bitches Production"/>
    <x v="0"/>
    <s v="TBAAL "/>
    <s v="1309 Canton Street"/>
    <n v="75201"/>
    <n v="1"/>
    <n v="216"/>
    <n v="0"/>
    <n v="216"/>
    <m/>
  </r>
  <r>
    <x v="26"/>
    <x v="3"/>
    <d v="2024-11-01T00:00:00"/>
    <d v="2024-11-01T00:00:00"/>
    <s v="Jones Birthday"/>
    <x v="0"/>
    <s v="TBAAL "/>
    <s v="1309 Canton Street"/>
    <n v="75201"/>
    <n v="1"/>
    <n v="1"/>
    <n v="124"/>
    <n v="125"/>
    <m/>
  </r>
  <r>
    <x v="28"/>
    <x v="5"/>
    <d v="2024-11-01T00:00:00"/>
    <d v="2024-11-01T00:00:00"/>
    <s v="CRAFT with Kylian Stager Stefan Zeromski"/>
    <x v="0"/>
    <s v="Bruce Wood Dance Studio"/>
    <s v="101 Howell St."/>
    <n v="75207"/>
    <n v="1"/>
    <m/>
    <n v="100"/>
    <n v="100"/>
    <m/>
  </r>
  <r>
    <x v="28"/>
    <x v="4"/>
    <d v="2024-11-01T00:00:00"/>
    <d v="2024-11-16T00:00:00"/>
    <s v="Jiri Kylian's Songs of a Wayfarer Stefan Zeromski -4 week Residency 10/21-10/31"/>
    <x v="0"/>
    <s v="Bruce Wood Dance Studio"/>
    <s v="101 Howell St."/>
    <n v="75207"/>
    <n v="15"/>
    <m/>
    <n v="15"/>
    <n v="15"/>
    <m/>
  </r>
  <r>
    <x v="28"/>
    <x v="1"/>
    <d v="2024-11-01T00:00:00"/>
    <d v="2024-11-30T00:00:00"/>
    <s v="Company Rehearsal 11/1-11/30/2024"/>
    <x v="0"/>
    <s v="Bruce Wood Dance Studio"/>
    <s v="101 Howell St."/>
    <n v="75207"/>
    <n v="18"/>
    <m/>
    <n v="20"/>
    <n v="20"/>
    <m/>
  </r>
  <r>
    <x v="28"/>
    <x v="0"/>
    <d v="2024-11-01T00:00:00"/>
    <d v="2024-11-30T00:00:00"/>
    <s v="Company Class 11/1-11/30/2024"/>
    <x v="0"/>
    <s v="Bruce Wood Dance Studio"/>
    <s v="101 Howell St."/>
    <n v="75207"/>
    <n v="18"/>
    <m/>
    <n v="20"/>
    <n v="20"/>
    <m/>
  </r>
  <r>
    <x v="28"/>
    <x v="0"/>
    <d v="2024-11-01T00:00:00"/>
    <d v="2024-11-30T00:00:00"/>
    <s v="Wood|Works Company Class 11/1-11/30/2024"/>
    <x v="0"/>
    <s v="Bruce Wood Dance Studio"/>
    <s v="101 Howell St."/>
    <n v="75207"/>
    <n v="6"/>
    <n v="17"/>
    <n v="4"/>
    <n v="21"/>
    <m/>
  </r>
  <r>
    <x v="28"/>
    <x v="0"/>
    <d v="2024-11-01T00:00:00"/>
    <d v="2024-11-30T00:00:00"/>
    <s v="For Oak Cliff Outreach Classes 11/1-11/30/2024"/>
    <x v="0"/>
    <s v="For Oak Cliff Community Center"/>
    <s v="907 E Ledbetter Dr"/>
    <n v="75216"/>
    <n v="0"/>
    <n v="0"/>
    <n v="0"/>
    <n v="0"/>
    <m/>
  </r>
  <r>
    <x v="28"/>
    <x v="0"/>
    <d v="2024-11-01T00:00:00"/>
    <d v="2024-11-30T00:00:00"/>
    <s v="Nexus Outreach Classes 11/1-11/30/2024"/>
    <x v="0"/>
    <s v="Nexus Recovery Center"/>
    <s v="8733 La Prada Dr"/>
    <n v="75228"/>
    <n v="2"/>
    <m/>
    <n v="20"/>
    <n v="20"/>
    <m/>
  </r>
  <r>
    <x v="28"/>
    <x v="0"/>
    <d v="2024-11-01T00:00:00"/>
    <d v="2024-11-30T00:00:00"/>
    <s v="CC Young Outreach Classes 11/1-11/30/2024"/>
    <x v="0"/>
    <s v="CC Young Senior Residency"/>
    <s v="4847 W Lawther Dr"/>
    <n v="75214"/>
    <n v="2"/>
    <m/>
    <n v="11"/>
    <n v="11"/>
    <m/>
  </r>
  <r>
    <x v="28"/>
    <x v="0"/>
    <d v="2024-11-01T00:00:00"/>
    <d v="2024-11-30T00:00:00"/>
    <s v="Mosaic Outreach Classes 11/1-11/30/2024"/>
    <x v="0"/>
    <s v="Mosaic Family Services"/>
    <s v="12225 Greenville Ave "/>
    <n v="75243"/>
    <n v="2"/>
    <m/>
    <n v="20"/>
    <n v="20"/>
    <m/>
  </r>
  <r>
    <x v="46"/>
    <x v="1"/>
    <d v="2024-11-01T00:00:00"/>
    <d v="2024-11-03T00:00:00"/>
    <s v="REFLECTION: Travel Guide to Nicaragua"/>
    <x v="0"/>
    <s v="First Presbyterian Church of Dallas"/>
    <s v="1835 Young St"/>
    <n v="75201"/>
    <n v="3"/>
    <n v="0"/>
    <n v="0"/>
    <n v="0"/>
    <m/>
  </r>
  <r>
    <x v="46"/>
    <x v="4"/>
    <d v="2024-11-01T00:00:00"/>
    <d v="2024-11-21T00:00:00"/>
    <s v="Choral Music Education Initiative"/>
    <x v="0"/>
    <s v="W.E. Greiner Exploratory Arts Academy"/>
    <s v="501 S Edgefield Ave"/>
    <n v="75208"/>
    <n v="7"/>
    <n v="0"/>
    <n v="237"/>
    <n v="237"/>
    <m/>
  </r>
  <r>
    <x v="30"/>
    <x v="1"/>
    <d v="2024-11-01T00:00:00"/>
    <d v="2024-11-13T00:00:00"/>
    <s v="Sleuth"/>
    <x v="0"/>
    <s v="Theatre Too"/>
    <s v="2688 Laclede St., #120"/>
    <n v="75201"/>
    <n v="10"/>
    <n v="0"/>
    <n v="10"/>
    <n v="10"/>
    <m/>
  </r>
  <r>
    <x v="35"/>
    <x v="5"/>
    <d v="2024-11-01T00:00:00"/>
    <d v="2024-11-24T00:00:00"/>
    <s v="Exit rhe King"/>
    <x v="0"/>
    <s v="Undermain Theatre Mainstage"/>
    <s v="3200 Main Street"/>
    <n v="75226"/>
    <n v="16"/>
    <n v="511"/>
    <n v="90"/>
    <n v="601"/>
    <m/>
  </r>
  <r>
    <x v="7"/>
    <x v="0"/>
    <d v="2024-11-01T00:00:00"/>
    <d v="2024-11-30T00:00:00"/>
    <s v="COD: Launching Signature Practices"/>
    <x v="1"/>
    <s v="Virtual"/>
    <s v="Virtual"/>
    <s v="Virtual"/>
    <n v="1"/>
    <n v="0"/>
    <n v="104"/>
    <n v="104"/>
    <m/>
  </r>
  <r>
    <x v="7"/>
    <x v="0"/>
    <d v="2024-11-01T00:00:00"/>
    <d v="2024-11-30T00:00:00"/>
    <s v="COD- Launching: Getting Relationships Right"/>
    <x v="1"/>
    <s v="Virtual"/>
    <s v="Virtual"/>
    <s v="Virtual"/>
    <n v="1"/>
    <n v="0"/>
    <n v="66"/>
    <n v="66"/>
    <m/>
  </r>
  <r>
    <x v="7"/>
    <x v="0"/>
    <d v="2024-11-01T00:00:00"/>
    <d v="2024-11-30T00:00:00"/>
    <s v="COD: Managing Youth Centered Spaces"/>
    <x v="1"/>
    <s v="Virtual"/>
    <s v="Virtual"/>
    <s v="Virtual"/>
    <n v="1"/>
    <n v="0"/>
    <n v="80"/>
    <n v="80"/>
    <m/>
  </r>
  <r>
    <x v="7"/>
    <x v="0"/>
    <d v="2024-11-01T00:00:00"/>
    <d v="2024-11-30T00:00:00"/>
    <s v="COD: SEL REFLECTION"/>
    <x v="1"/>
    <s v="Virtual"/>
    <s v="Virtual"/>
    <s v="Virtual"/>
    <n v="1"/>
    <n v="0"/>
    <n v="75"/>
    <n v="75"/>
    <m/>
  </r>
  <r>
    <x v="7"/>
    <x v="0"/>
    <d v="2024-11-01T00:00:00"/>
    <d v="2024-11-30T00:00:00"/>
    <s v="COD: SEL 101"/>
    <x v="1"/>
    <s v="Virtual"/>
    <s v="Virtual"/>
    <s v="Virtual"/>
    <n v="1"/>
    <n v="0"/>
    <n v="118"/>
    <n v="118"/>
    <m/>
  </r>
  <r>
    <x v="7"/>
    <x v="0"/>
    <d v="2024-11-01T00:00:00"/>
    <d v="2024-11-30T00:00:00"/>
    <s v="COD: Launching Conflict Management"/>
    <x v="1"/>
    <s v="Virtual"/>
    <s v="Virtual"/>
    <s v="Virtual"/>
    <n v="1"/>
    <n v="0"/>
    <n v="78"/>
    <n v="78"/>
    <m/>
  </r>
  <r>
    <x v="7"/>
    <x v="0"/>
    <d v="2024-11-01T00:00:00"/>
    <d v="2024-11-30T00:00:00"/>
    <s v="COD: SEL, THE BRAIN, and CONFLICT MANAGMENT"/>
    <x v="1"/>
    <s v="Virtual"/>
    <s v="Virtual"/>
    <s v="Virtual"/>
    <n v="1"/>
    <n v="0"/>
    <n v="63"/>
    <n v="63"/>
    <m/>
  </r>
  <r>
    <x v="7"/>
    <x v="0"/>
    <d v="2024-11-01T00:00:00"/>
    <d v="2024-11-30T00:00:00"/>
    <s v="COD: Launching Restorative Practices"/>
    <x v="1"/>
    <s v="Virtual"/>
    <s v="Virtual"/>
    <s v="Virtual"/>
    <n v="1"/>
    <n v="0"/>
    <n v="64"/>
    <n v="64"/>
    <m/>
  </r>
  <r>
    <x v="7"/>
    <x v="0"/>
    <d v="2024-11-01T00:00:00"/>
    <d v="2024-11-30T00:00:00"/>
    <s v="COD: Growth Mindset"/>
    <x v="1"/>
    <s v="Virtual"/>
    <s v="Virtual"/>
    <s v="Virtual"/>
    <n v="1"/>
    <n v="0"/>
    <n v="86"/>
    <n v="86"/>
    <m/>
  </r>
  <r>
    <x v="7"/>
    <x v="0"/>
    <d v="2024-11-01T00:00:00"/>
    <d v="2024-11-01T00:00:00"/>
    <s v="Client Project Manager Meeting;"/>
    <x v="1"/>
    <s v="Virtual"/>
    <s v="Virtual"/>
    <s v="Virtual"/>
    <n v="1"/>
    <n v="0"/>
    <n v="2"/>
    <n v="2"/>
    <m/>
  </r>
  <r>
    <x v="8"/>
    <x v="0"/>
    <d v="2024-11-01T00:00:00"/>
    <d v="2024-11-30T00:00:00"/>
    <s v="Workshop/Training Virtual"/>
    <x v="1"/>
    <s v="Sammons Center for the Arts"/>
    <s v="3630 Harry Hines Blvd"/>
    <n v="75219"/>
    <n v="0"/>
    <m/>
    <n v="0"/>
    <n v="0"/>
    <m/>
  </r>
  <r>
    <x v="8"/>
    <x v="3"/>
    <d v="2024-11-01T00:00:00"/>
    <d v="2024-11-30T00:00:00"/>
    <s v="Meeting - Virtual"/>
    <x v="1"/>
    <s v="Sammons Center for the Arts"/>
    <s v="3630 Harry Hines Blvd"/>
    <n v="75219"/>
    <n v="0"/>
    <m/>
    <n v="0"/>
    <n v="0"/>
    <m/>
  </r>
  <r>
    <x v="16"/>
    <x v="0"/>
    <d v="2024-11-01T00:00:00"/>
    <d v="2024-11-30T00:00:00"/>
    <s v="Docent Program"/>
    <x v="1"/>
    <s v="YouTube"/>
    <s v="Virtual"/>
    <s v="Virtual"/>
    <n v="1"/>
    <m/>
    <n v="50"/>
    <n v="50"/>
    <m/>
  </r>
  <r>
    <x v="10"/>
    <x v="0"/>
    <d v="2024-11-01T00:00:00"/>
    <d v="2024-11-30T00:00:00"/>
    <s v="Watercolor Mixed Media with Collage"/>
    <x v="1"/>
    <s v="Creative Arts Center of Dallas"/>
    <s v="2360 Laughlin Drive"/>
    <n v="75228"/>
    <n v="1"/>
    <n v="6"/>
    <m/>
    <n v="6"/>
    <m/>
  </r>
  <r>
    <x v="10"/>
    <x v="0"/>
    <d v="2024-11-01T00:00:00"/>
    <d v="2024-11-30T00:00:00"/>
    <s v="Zoom Oil Painting"/>
    <x v="1"/>
    <s v="Creative Arts Center of Dallas"/>
    <s v="2360 Laughlin Drive"/>
    <n v="75228"/>
    <n v="3"/>
    <n v="15"/>
    <m/>
    <n v="15"/>
    <m/>
  </r>
  <r>
    <x v="42"/>
    <x v="5"/>
    <d v="2024-11-01T00:00:00"/>
    <d v="2024-11-01T00:00:00"/>
    <s v="Santos Salon with Õkāreka's Taiaroa Royal and Tūī Matira RanapiriRansfield (Live Stream)"/>
    <x v="1"/>
    <s v="Virtual"/>
    <s v="Virtual"/>
    <s v="Virtual"/>
    <n v="1"/>
    <n v="0"/>
    <m/>
    <n v="0"/>
    <m/>
  </r>
  <r>
    <x v="33"/>
    <x v="3"/>
    <d v="2024-11-01T00:00:00"/>
    <d v="2024-11-30T00:00:00"/>
    <s v="Dallas Opera Digital"/>
    <x v="1"/>
    <s v="VIRTUAL"/>
    <s v="VIRTUAL"/>
    <s v="VIRTUAL"/>
    <n v="30"/>
    <n v="0"/>
    <n v="17458"/>
    <n v="17458"/>
    <m/>
  </r>
  <r>
    <x v="44"/>
    <x v="5"/>
    <d v="2024-11-02T00:00:00"/>
    <d v="2024-11-02T00:00:00"/>
    <s v="Anniversary Showcase &amp; Celebration"/>
    <x v="0"/>
    <s v="Umbrella Gallery"/>
    <s v="2803 Taylor St"/>
    <n v="75226"/>
    <n v="1"/>
    <n v="122"/>
    <n v="80"/>
    <n v="202"/>
    <m/>
  </r>
  <r>
    <x v="0"/>
    <x v="0"/>
    <d v="2024-11-02T00:00:00"/>
    <d v="2024-11-02T00:00:00"/>
    <s v="ANMBF Dance Academy Ballet Folklorico Toddlers 9:30 AM"/>
    <x v="0"/>
    <s v="Anita Martinez Recreation Center"/>
    <s v="3212 N Winnetka Ave, Dallas, TX 75212"/>
    <n v="75212"/>
    <n v="1"/>
    <n v="18"/>
    <n v="0"/>
    <n v="18"/>
    <m/>
  </r>
  <r>
    <x v="0"/>
    <x v="1"/>
    <d v="2024-11-02T00:00:00"/>
    <d v="2024-11-02T00:00:00"/>
    <s v="Mini Professional Ballet Folklorico Company"/>
    <x v="0"/>
    <s v="Anita Martinez Recreation Center"/>
    <s v="3212 N Winnetka Ave, Dallas, TX 75212"/>
    <n v="75212"/>
    <n v="1"/>
    <n v="10"/>
    <n v="0"/>
    <n v="10"/>
    <m/>
  </r>
  <r>
    <x v="0"/>
    <x v="0"/>
    <d v="2024-11-02T00:00:00"/>
    <d v="2024-11-02T00:00:00"/>
    <s v="ANMBF Dance Academy Classical Ballet Kids 9:30 AM"/>
    <x v="0"/>
    <s v="Anita Martinez Recreation Center"/>
    <s v="3212 N Winnetka Ave, Dallas, TX 75212"/>
    <n v="75212"/>
    <n v="1"/>
    <n v="7"/>
    <n v="0"/>
    <n v="7"/>
    <m/>
  </r>
  <r>
    <x v="0"/>
    <x v="0"/>
    <d v="2024-11-02T00:00:00"/>
    <d v="2024-11-02T00:00:00"/>
    <s v="ANMBF Dance Academy Ballet Folklorico Kids 10:30 AM"/>
    <x v="0"/>
    <s v="Anita Martinez Recreation Center"/>
    <s v="3212 N Winnetka Ave, Dallas, TX 75212"/>
    <n v="75212"/>
    <n v="1"/>
    <n v="21"/>
    <n v="0"/>
    <n v="21"/>
    <m/>
  </r>
  <r>
    <x v="0"/>
    <x v="0"/>
    <d v="2024-11-02T00:00:00"/>
    <d v="2024-11-02T00:00:00"/>
    <s v="ANMBF Dance Academy Classical Ballet Toddlers 10:30 AM"/>
    <x v="0"/>
    <s v="Anita Martinez Recreation Center"/>
    <s v="3212 N Winnetka Ave, Dallas, TX 75212"/>
    <n v="75212"/>
    <n v="1"/>
    <n v="10"/>
    <n v="0"/>
    <n v="10"/>
    <m/>
  </r>
  <r>
    <x v="0"/>
    <x v="0"/>
    <d v="2024-11-02T00:00:00"/>
    <d v="2024-11-02T00:00:00"/>
    <s v="ANMBF Dance Academy Ballet Folklorico Kids 1 1:30 AM"/>
    <x v="0"/>
    <s v="Anita Martinez Recreation Center"/>
    <s v="3212 N Winnetka Ave, Dallas, TX 75212"/>
    <n v="75212"/>
    <n v="1"/>
    <n v="10"/>
    <n v="0"/>
    <n v="10"/>
    <m/>
  </r>
  <r>
    <x v="0"/>
    <x v="0"/>
    <d v="2024-11-02T00:00:00"/>
    <d v="2024-11-02T00:00:00"/>
    <s v="ANMBF Dance Academy Ballet Folklorico Teen and Adult Beginner 11:30 AM"/>
    <x v="0"/>
    <s v="Anita Martinez Recreation Center"/>
    <s v="3212 N Winnetka Ave, Dallas, TX 75212"/>
    <n v="75212"/>
    <n v="1"/>
    <n v="19"/>
    <n v="0"/>
    <n v="19"/>
    <m/>
  </r>
  <r>
    <x v="0"/>
    <x v="0"/>
    <d v="2024-11-02T00:00:00"/>
    <d v="2024-11-02T00:00:00"/>
    <s v="ANMBF Dance Academy Ballet Folklorico Teen and Adult Intermediate 12:30 PM"/>
    <x v="0"/>
    <s v="Anita Martinez Recreation Center"/>
    <s v="3212 N Winnetka Ave, Dallas, TX 75212"/>
    <n v="75212"/>
    <n v="1"/>
    <n v="5"/>
    <n v="0"/>
    <n v="5"/>
    <m/>
  </r>
  <r>
    <x v="2"/>
    <x v="0"/>
    <d v="2024-11-02T00:00:00"/>
    <d v="2024-11-02T00:00:00"/>
    <s v="AiR Journey to Sól Songwriting Workshop"/>
    <x v="0"/>
    <s v="Arts Mission Oak Cliff"/>
    <s v="410 S Windomere Ave"/>
    <n v="75208"/>
    <n v="1"/>
    <n v="2"/>
    <n v="0"/>
    <n v="2"/>
    <m/>
  </r>
  <r>
    <x v="2"/>
    <x v="0"/>
    <d v="2024-11-02T00:00:00"/>
    <d v="2024-11-16T00:00:00"/>
    <s v="Full Circle: Yoga"/>
    <x v="0"/>
    <s v="Arts Mission Oak Cliff"/>
    <s v="410 S Windomere Ave"/>
    <n v="75208"/>
    <n v="3"/>
    <n v="10"/>
    <n v="0"/>
    <n v="10"/>
    <m/>
  </r>
  <r>
    <x v="3"/>
    <x v="0"/>
    <d v="2024-11-02T00:00:00"/>
    <d v="2024-11-02T00:00:00"/>
    <s v="SHADES"/>
    <x v="0"/>
    <s v="Artstillery"/>
    <s v="723 Fort Worth Avenue"/>
    <n v="75208"/>
    <n v="1"/>
    <n v="6"/>
    <n v="2"/>
    <n v="8"/>
    <m/>
  </r>
  <r>
    <x v="3"/>
    <x v="1"/>
    <d v="2024-11-02T00:00:00"/>
    <d v="2024-11-16T00:00:00"/>
    <s v="Emerge Coalition: Beetlejuice "/>
    <x v="0"/>
    <s v="Artstillery"/>
    <s v="723 Fort Worth Avenue"/>
    <n v="75208"/>
    <n v="3"/>
    <n v="0"/>
    <n v="60"/>
    <n v="60"/>
    <m/>
  </r>
  <r>
    <x v="4"/>
    <x v="0"/>
    <d v="2024-11-02T00:00:00"/>
    <d v="2024-11-30T00:00:00"/>
    <s v="Saturday Beginner Class"/>
    <x v="0"/>
    <s v="Avant Chamber Ballet"/>
    <s v="2408 Farrington St"/>
    <n v="75207"/>
    <n v="5"/>
    <n v="4"/>
    <n v="0"/>
    <n v="4"/>
    <m/>
  </r>
  <r>
    <x v="7"/>
    <x v="0"/>
    <d v="2024-11-02T00:00:00"/>
    <d v="2024-11-02T00:00:00"/>
    <s v="Dallas Game Design"/>
    <x v="0"/>
    <s v="Big Thought HQ"/>
    <s v="1409 Botham Jean Blvd., Suite 1015"/>
    <n v="75215"/>
    <n v="1"/>
    <n v="0"/>
    <n v="14"/>
    <n v="14"/>
    <m/>
  </r>
  <r>
    <x v="7"/>
    <x v="0"/>
    <d v="2024-11-02T00:00:00"/>
    <d v="2024-11-02T00:00:00"/>
    <s v="The Fellowship Initiative"/>
    <x v="0"/>
    <s v="Big Thought HQ"/>
    <s v="1409 Botham Jean Blvd., Suite 1015"/>
    <n v="75215"/>
    <n v="1"/>
    <n v="0"/>
    <n v="29"/>
    <n v="29"/>
    <m/>
  </r>
  <r>
    <x v="7"/>
    <x v="0"/>
    <d v="2024-11-02T00:00:00"/>
    <d v="2024-11-02T00:00:00"/>
    <s v="Youth Roundtable"/>
    <x v="0"/>
    <s v="Big Thought HQ"/>
    <s v="1409 Botham Jean Blvd., Suite 1015"/>
    <n v="75215"/>
    <n v="1"/>
    <n v="10"/>
    <n v="0"/>
    <n v="10"/>
    <m/>
  </r>
  <r>
    <x v="15"/>
    <x v="3"/>
    <d v="2024-11-02T00:00:00"/>
    <d v="2024-11-02T00:00:00"/>
    <s v="Fashion Show"/>
    <x v="0"/>
    <s v="Hall of State"/>
    <s v="3939 Grand Avenue"/>
    <n v="75210"/>
    <n v="1"/>
    <s v="X"/>
    <n v="300"/>
    <n v="300"/>
    <m/>
  </r>
  <r>
    <x v="16"/>
    <x v="0"/>
    <d v="2024-11-02T00:00:00"/>
    <d v="2024-11-17T00:00:00"/>
    <s v="Open Studio"/>
    <x v="0"/>
    <s v="Dallas Museum of Art"/>
    <s v="1717 N Harwood"/>
    <n v="75201"/>
    <n v="4"/>
    <m/>
    <n v="204"/>
    <n v="204"/>
    <m/>
  </r>
  <r>
    <x v="45"/>
    <x v="1"/>
    <d v="2024-11-02T00:00:00"/>
    <d v="2024-11-02T00:00:00"/>
    <s v="Saturday Rehearsal"/>
    <x v="0"/>
    <s v="Lover's Lane UMC"/>
    <s v="9200 Inwood Rd"/>
    <n v="75220"/>
    <n v="1"/>
    <n v="80"/>
    <n v="12"/>
    <n v="92"/>
    <m/>
  </r>
  <r>
    <x v="18"/>
    <x v="0"/>
    <d v="2024-11-02T00:00:00"/>
    <d v="2024-11-23T00:00:00"/>
    <s v="SAT Music Class - Villancicos"/>
    <x v="0"/>
    <s v="North Texas Performing Arts"/>
    <s v="12300 N Inwood Rd "/>
    <n v="75244"/>
    <n v="3"/>
    <n v="0"/>
    <n v="5"/>
    <n v="15"/>
    <m/>
  </r>
  <r>
    <x v="18"/>
    <x v="0"/>
    <d v="2024-11-02T00:00:00"/>
    <d v="2024-11-23T00:00:00"/>
    <s v="SAT Beginner dance"/>
    <x v="0"/>
    <s v="North Texas Performing Arts"/>
    <s v="12300 N Inwood Rd "/>
    <n v="75244"/>
    <n v="3"/>
    <n v="0"/>
    <n v="6"/>
    <n v="18"/>
    <m/>
  </r>
  <r>
    <x v="18"/>
    <x v="0"/>
    <d v="2024-11-02T00:00:00"/>
    <d v="2024-11-23T00:00:00"/>
    <s v="Inter. SAT Dance w live guitar"/>
    <x v="0"/>
    <s v="North Texas Performing Arts"/>
    <s v="12300 N Inwood Rd "/>
    <n v="75244"/>
    <n v="3"/>
    <n v="0"/>
    <n v="3"/>
    <n v="9"/>
    <m/>
  </r>
  <r>
    <x v="20"/>
    <x v="0"/>
    <d v="2024-11-02T00:00:00"/>
    <d v="2024-11-23T00:00:00"/>
    <s v="Community African American History Course"/>
    <x v="0"/>
    <s v="African American Museum"/>
    <s v="3536 Grand Avenue"/>
    <n v="75210"/>
    <n v="4"/>
    <n v="85"/>
    <m/>
    <n v="85"/>
    <m/>
  </r>
  <r>
    <x v="39"/>
    <x v="1"/>
    <d v="2024-11-02T00:00:00"/>
    <d v="2024-11-02T00:00:00"/>
    <s v="Ensemble Rehearsal"/>
    <x v="0"/>
    <s v="Sammons Center for the Arts"/>
    <s v="3630 Harry Hines Blvd."/>
    <n v="75219"/>
    <n v="1"/>
    <n v="65"/>
    <n v="4"/>
    <n v="69"/>
    <m/>
  </r>
  <r>
    <x v="48"/>
    <x v="0"/>
    <d v="2024-11-02T00:00:00"/>
    <d v="2024-11-02T00:00:00"/>
    <s v="Multimedia Appren0ceship Program"/>
    <x v="0"/>
    <s v="Dallas Truth and Racial Healing"/>
    <s v="3106 Swiss Ave"/>
    <n v="75204"/>
    <n v="1"/>
    <n v="0"/>
    <n v="19"/>
    <n v="19"/>
    <m/>
  </r>
  <r>
    <x v="24"/>
    <x v="0"/>
    <d v="2024-11-02T00:00:00"/>
    <d v="2024-11-02T00:00:00"/>
    <s v="Tech Truck "/>
    <x v="0"/>
    <s v="Latino Cultural Center"/>
    <s v="2600 Live Oak St"/>
    <n v="75204"/>
    <n v="1"/>
    <m/>
    <n v="200"/>
    <n v="200"/>
    <m/>
  </r>
  <r>
    <x v="24"/>
    <x v="3"/>
    <d v="2024-11-02T00:00:00"/>
    <d v="2024-11-23T00:00:00"/>
    <s v="Facility Rentals"/>
    <x v="0"/>
    <s v="Perot Museum of Nature and Science"/>
    <s v="2201 N Field Street"/>
    <n v="75201"/>
    <n v="12"/>
    <n v="1145"/>
    <m/>
    <n v="1145"/>
    <m/>
  </r>
  <r>
    <x v="42"/>
    <x v="5"/>
    <d v="2024-11-02T00:00:00"/>
    <d v="2024-11-02T00:00:00"/>
    <s v="Õkāreka Dance Company &quot;Mana Wahine&quot; Performance"/>
    <x v="0"/>
    <s v="Moody Performance Hall"/>
    <s v="2520 Flora St."/>
    <n v="75201"/>
    <n v="1"/>
    <n v="345"/>
    <n v="97"/>
    <n v="442"/>
    <m/>
  </r>
  <r>
    <x v="42"/>
    <x v="0"/>
    <d v="2024-11-02T00:00:00"/>
    <d v="2024-11-02T00:00:00"/>
    <s v="Contemporary Master Class with Õkāreka Dance Company (Taiaroa Royal)"/>
    <x v="0"/>
    <s v="BTWHSPVA"/>
    <s v="2501 Flora St."/>
    <n v="75201"/>
    <n v="1"/>
    <n v="0"/>
    <n v="25"/>
    <n v="25"/>
    <m/>
  </r>
  <r>
    <x v="49"/>
    <x v="1"/>
    <d v="2024-11-02T00:00:00"/>
    <d v="2024-11-02T00:00:00"/>
    <s v="Bandan Koro Rehearsal "/>
    <x v="0"/>
    <s v="Sammons Center for the Arts"/>
    <s v="3630 Harry Hines Blvd"/>
    <n v="75219"/>
    <n v="1"/>
    <n v="0"/>
    <n v="20"/>
    <n v="20"/>
    <m/>
  </r>
  <r>
    <x v="49"/>
    <x v="0"/>
    <d v="2024-11-02T00:00:00"/>
    <d v="2024-11-02T00:00:00"/>
    <s v="BK Saturdays - Bandan Koro Community Class "/>
    <x v="0"/>
    <s v="Sammons Center for the Arts"/>
    <s v="3630 Harry Hines Blvd"/>
    <n v="75219"/>
    <n v="1"/>
    <n v="0"/>
    <n v="40"/>
    <n v="40"/>
    <m/>
  </r>
  <r>
    <x v="26"/>
    <x v="3"/>
    <d v="2024-11-02T00:00:00"/>
    <d v="2024-11-02T00:00:00"/>
    <s v="Police Forum"/>
    <x v="0"/>
    <s v="TBAAL "/>
    <s v="1309 Canton Street"/>
    <n v="75201"/>
    <n v="1"/>
    <n v="1"/>
    <n v="70"/>
    <n v="71"/>
    <m/>
  </r>
  <r>
    <x v="26"/>
    <x v="5"/>
    <d v="2024-11-02T00:00:00"/>
    <d v="2024-11-02T00:00:00"/>
    <s v="The Bitches Production"/>
    <x v="0"/>
    <s v="TBAAL "/>
    <s v="1309 Canton Street"/>
    <n v="75201"/>
    <n v="1"/>
    <n v="211"/>
    <n v="0"/>
    <n v="211"/>
    <m/>
  </r>
  <r>
    <x v="33"/>
    <x v="5"/>
    <d v="2024-11-02T00:00:00"/>
    <d v="2024-11-02T00:00:00"/>
    <s v="OperaTruck for Viola's House"/>
    <x v="0"/>
    <s v="Cornerstone Community Kitchen"/>
    <s v="2815 S Ervay St"/>
    <n v="75215"/>
    <n v="1"/>
    <n v="0"/>
    <n v="151"/>
    <n v="151"/>
    <m/>
  </r>
  <r>
    <x v="37"/>
    <x v="0"/>
    <d v="2024-11-02T00:00:00"/>
    <d v="2024-11-02T00:00:00"/>
    <s v="2425-104A Mina Loy's Last Lunar Baedeker"/>
    <x v="0"/>
    <s v="The Writer's Garret"/>
    <s v="215 S. Tyler Street"/>
    <n v="75208"/>
    <n v="1"/>
    <n v="3"/>
    <n v="2"/>
    <n v="5"/>
    <m/>
  </r>
  <r>
    <x v="31"/>
    <x v="5"/>
    <d v="2024-11-02T00:00:00"/>
    <d v="2024-11-02T00:00:00"/>
    <s v="Considering Matthew Shepard"/>
    <x v="0"/>
    <s v="Cathedral of Hope"/>
    <s v="5910 Cedar Springs Road"/>
    <n v="75235"/>
    <n v="1"/>
    <n v="500"/>
    <n v="100"/>
    <n v="600"/>
    <m/>
  </r>
  <r>
    <x v="35"/>
    <x v="3"/>
    <d v="2024-11-02T00:00:00"/>
    <d v="2024-11-02T00:00:00"/>
    <s v="Audience Interaction Exit the King"/>
    <x v="0"/>
    <s v="Undermain Theatre Mainstage"/>
    <s v="3200 Main Street"/>
    <n v="75226"/>
    <n v="1"/>
    <n v="0"/>
    <n v="45"/>
    <n v="45"/>
    <m/>
  </r>
  <r>
    <x v="7"/>
    <x v="0"/>
    <d v="2024-11-02T00:00:00"/>
    <d v="2024-11-02T00:00:00"/>
    <s v="Individual Planning Time/Work/Correspondence with Client;"/>
    <x v="1"/>
    <s v="Virtual"/>
    <s v="Virtual"/>
    <s v="Virtual"/>
    <n v="1"/>
    <n v="0"/>
    <n v="1"/>
    <n v="1"/>
    <m/>
  </r>
  <r>
    <x v="2"/>
    <x v="0"/>
    <d v="2024-11-03T00:00:00"/>
    <d v="2024-11-03T00:00:00"/>
    <s v="Collective Reflections Movement Workshop"/>
    <x v="0"/>
    <s v="Arts Mission Oak Cliff"/>
    <s v="410 S Windomere Ave"/>
    <n v="75208"/>
    <n v="1"/>
    <n v="2"/>
    <n v="0"/>
    <n v="2"/>
    <m/>
  </r>
  <r>
    <x v="2"/>
    <x v="0"/>
    <d v="2024-11-03T00:00:00"/>
    <d v="2024-11-17T00:00:00"/>
    <s v="Writing Circle"/>
    <x v="0"/>
    <s v="Arts Mission Oak Cliff"/>
    <s v="410 S Windomere Ave"/>
    <n v="75208"/>
    <n v="3"/>
    <n v="4"/>
    <n v="0"/>
    <n v="4"/>
    <m/>
  </r>
  <r>
    <x v="4"/>
    <x v="1"/>
    <d v="2024-11-03T00:00:00"/>
    <d v="2024-11-24T00:00:00"/>
    <s v="Nutcracker Community Cast Rehearsals"/>
    <x v="0"/>
    <s v="Avant Chamber Ballet"/>
    <s v="2408 Farrington St"/>
    <n v="75207"/>
    <n v="4"/>
    <n v="90"/>
    <n v="30"/>
    <n v="120"/>
    <m/>
  </r>
  <r>
    <x v="13"/>
    <x v="3"/>
    <d v="2024-11-03T00:00:00"/>
    <d v="2024-11-24T00:00:00"/>
    <s v="Rental- non-cultural"/>
    <x v="0"/>
    <s v="Rosewood Center for Family Arts"/>
    <s v="5938 Skillman St"/>
    <n v="75231"/>
    <n v="6"/>
    <m/>
    <n v="185"/>
    <n v="185"/>
    <m/>
  </r>
  <r>
    <x v="39"/>
    <x v="5"/>
    <d v="2024-11-03T00:00:00"/>
    <d v="2024-11-03T00:00:00"/>
    <s v="Philharmonic and Flute Choir Concert"/>
    <x v="0"/>
    <s v="Moody Performance Hall"/>
    <s v="2520 Flora St. "/>
    <n v="75201"/>
    <n v="2"/>
    <n v="411"/>
    <n v="138"/>
    <n v="549"/>
    <m/>
  </r>
  <r>
    <x v="39"/>
    <x v="5"/>
    <d v="2024-11-03T00:00:00"/>
    <d v="2024-11-03T00:00:00"/>
    <s v="Wind Symphony and Clarinet Choir Concert"/>
    <x v="0"/>
    <s v="Moody Performance Hall"/>
    <s v="2520 Flora St. "/>
    <n v="75201"/>
    <n v="2"/>
    <n v="360"/>
    <n v="147"/>
    <n v="507"/>
    <m/>
  </r>
  <r>
    <x v="39"/>
    <x v="1"/>
    <d v="2024-11-03T00:00:00"/>
    <d v="2024-11-03T00:00:00"/>
    <s v="Ensemble Rehearsals"/>
    <x v="0"/>
    <s v="Sammons Center for the Arts"/>
    <s v="3630 Harry Hines Blvd."/>
    <n v="75219"/>
    <n v="4"/>
    <n v="209"/>
    <n v="27"/>
    <n v="236"/>
    <m/>
  </r>
  <r>
    <x v="22"/>
    <x v="3"/>
    <d v="2024-11-03T00:00:00"/>
    <d v="2024-11-03T00:00:00"/>
    <s v="Free First Saturday "/>
    <x v="0"/>
    <s v="Nasher Sculpture Center"/>
    <s v="2001 Flora St. "/>
    <n v="75201"/>
    <n v="1"/>
    <m/>
    <n v="624"/>
    <n v="624"/>
    <m/>
  </r>
  <r>
    <x v="46"/>
    <x v="9"/>
    <d v="2024-11-03T00:00:00"/>
    <d v="2024-11-03T00:00:00"/>
    <s v="Backstage Pass: REFLECTION"/>
    <x v="0"/>
    <s v="First Presbyterian Church of Dallas"/>
    <s v="1835 Young St"/>
    <n v="75201"/>
    <n v="1"/>
    <n v="0"/>
    <n v="25"/>
    <n v="25"/>
    <m/>
  </r>
  <r>
    <x v="1"/>
    <x v="0"/>
    <d v="2024-11-04T00:00:00"/>
    <d v="2024-11-11T00:00:00"/>
    <s v="Streamliners Enrichment"/>
    <x v="0"/>
    <s v="Stevens Park Elementary (DISD)"/>
    <s v="2615 W Colorado Blvd, Dallas, TX"/>
    <n v="75211"/>
    <n v="12"/>
    <m/>
    <n v="105"/>
    <n v="105"/>
    <m/>
  </r>
  <r>
    <x v="3"/>
    <x v="5"/>
    <d v="2024-11-04T00:00:00"/>
    <d v="2024-11-29T00:00:00"/>
    <s v="Welcome Mat 2 / People 0 "/>
    <x v="0"/>
    <s v="Artstillery"/>
    <s v="723 Fort Worth Avenue"/>
    <n v="75208"/>
    <n v="8"/>
    <n v="0"/>
    <n v="65"/>
    <n v="65"/>
    <m/>
  </r>
  <r>
    <x v="4"/>
    <x v="0"/>
    <d v="2024-11-04T00:00:00"/>
    <d v="2024-11-27T00:00:00"/>
    <s v="Adult Ballet Classes"/>
    <x v="0"/>
    <s v="Avant Chamber Ballet"/>
    <s v="2408 Farrington St"/>
    <n v="75207"/>
    <n v="7"/>
    <n v="11"/>
    <n v="0"/>
    <n v="11"/>
    <m/>
  </r>
  <r>
    <x v="5"/>
    <x v="2"/>
    <d v="2024-11-04T00:00:00"/>
    <d v="2024-11-09T00:00:00"/>
    <s v="BNTC Classes"/>
    <x v="0"/>
    <s v="BNT Studios"/>
    <s v="10675 E. Northwest Higway, Suite 2400"/>
    <n v="75238"/>
    <n v="17"/>
    <n v="54"/>
    <n v="13"/>
    <n v="67"/>
    <m/>
  </r>
  <r>
    <x v="5"/>
    <x v="1"/>
    <d v="2024-11-04T00:00:00"/>
    <d v="2024-11-09T00:00:00"/>
    <s v="Nutcracker Rehearsals"/>
    <x v="0"/>
    <s v="BNT Studios"/>
    <s v="10675 E. Northwest Higway, Suite 2400"/>
    <n v="75238"/>
    <n v="5"/>
    <n v="0"/>
    <n v="56"/>
    <n v="56"/>
    <m/>
  </r>
  <r>
    <x v="7"/>
    <x v="0"/>
    <d v="2024-11-04T00:00:00"/>
    <d v="2024-11-04T00:00:00"/>
    <s v="Learning HUBS"/>
    <x v="0"/>
    <s v="Singing Hills Recreation Center"/>
    <s v="6805 Patrol Way"/>
    <n v="75241"/>
    <n v="1"/>
    <n v="0"/>
    <n v="2"/>
    <n v="2"/>
    <m/>
  </r>
  <r>
    <x v="7"/>
    <x v="0"/>
    <d v="2024-11-04T00:00:00"/>
    <d v="2024-11-04T00:00:00"/>
    <s v="Individual Planning Time/Work/Correspondence with Client;Site Visit to Client;"/>
    <x v="0"/>
    <s v="SMU"/>
    <s v="6116 N Central Expy Dallas"/>
    <n v="75206"/>
    <n v="1"/>
    <n v="0"/>
    <n v="23"/>
    <n v="23"/>
    <m/>
  </r>
  <r>
    <x v="9"/>
    <x v="5"/>
    <d v="2024-11-04T00:00:00"/>
    <d v="2024-11-04T00:00:00"/>
    <s v="Flores y Calaveras"/>
    <x v="0"/>
    <s v="Sudie Williams"/>
    <s v="4518 Pomona Rd Dallas, Texas"/>
    <n v="75209"/>
    <n v="2"/>
    <n v="142"/>
    <n v="0"/>
    <n v="142"/>
    <m/>
  </r>
  <r>
    <x v="34"/>
    <x v="5"/>
    <d v="2024-11-04T00:00:00"/>
    <d v="2024-11-04T00:00:00"/>
    <s v="Taking It to the Streets Outreach"/>
    <x v="0"/>
    <s v="Renaissance Tower"/>
    <s v="1201 Elm St"/>
    <n v="75201"/>
    <n v="2"/>
    <m/>
    <n v="200"/>
    <n v="200"/>
    <m/>
  </r>
  <r>
    <x v="34"/>
    <x v="5"/>
    <d v="2024-11-04T00:00:00"/>
    <d v="2024-12-11T00:00:00"/>
    <s v="Taking It to the Streets Outreach"/>
    <x v="0"/>
    <s v="Renaissance Tower"/>
    <s v="1201 Elm St"/>
    <n v="75201"/>
    <n v="2"/>
    <m/>
    <n v="150"/>
    <n v="150"/>
    <m/>
  </r>
  <r>
    <x v="45"/>
    <x v="1"/>
    <d v="2024-11-04T00:00:00"/>
    <d v="2024-11-04T00:00:00"/>
    <s v="Regular Monday Rehearsal"/>
    <x v="0"/>
    <s v="Lover's Lane UMC"/>
    <s v="9200 Inwood Rd"/>
    <n v="75220"/>
    <n v="1"/>
    <n v="130"/>
    <n v="19"/>
    <n v="149"/>
    <m/>
  </r>
  <r>
    <x v="17"/>
    <x v="0"/>
    <d v="2024-11-04T00:00:00"/>
    <d v="2024-11-18T00:00:00"/>
    <s v="Community Workshop"/>
    <x v="0"/>
    <s v="Janie C. Turner Recreation Center"/>
    <s v="6424 Elam Rd"/>
    <n v="75217"/>
    <n v="3"/>
    <n v="0"/>
    <n v="8"/>
    <n v="24"/>
    <m/>
  </r>
  <r>
    <x v="17"/>
    <x v="5"/>
    <d v="2024-11-04T00:00:00"/>
    <d v="2024-11-30T00:00:00"/>
    <s v="A Christmas Carol"/>
    <x v="0"/>
    <s v="Dee and Charles Wyly Theater"/>
    <s v="2400 Flora St."/>
    <n v="75201"/>
    <n v="4"/>
    <n v="1082"/>
    <n v="100"/>
    <n v="1182"/>
    <m/>
  </r>
  <r>
    <x v="18"/>
    <x v="0"/>
    <d v="2024-11-04T00:00:00"/>
    <d v="2024-11-25T00:00:00"/>
    <s v="Beginner Dance Class"/>
    <x v="0"/>
    <s v="La Cantera Arts Conservatory"/>
    <s v="1050 N Westmoreland #328"/>
    <n v="75211"/>
    <n v="3"/>
    <n v="0"/>
    <n v="4"/>
    <n v="12"/>
    <m/>
  </r>
  <r>
    <x v="18"/>
    <x v="0"/>
    <d v="2024-11-04T00:00:00"/>
    <d v="2024-11-25T00:00:00"/>
    <s v="Music Class - Villancicos"/>
    <x v="0"/>
    <s v="La Cantera Arts Conservatory"/>
    <s v="1050 N Westmoreland #328"/>
    <n v="75211"/>
    <n v="3"/>
    <n v="0"/>
    <n v="6"/>
    <n v="18"/>
    <m/>
  </r>
  <r>
    <x v="18"/>
    <x v="0"/>
    <d v="2024-11-04T00:00:00"/>
    <d v="2024-11-25T00:00:00"/>
    <s v="Music Class - Villancicos"/>
    <x v="0"/>
    <s v="North Texas Performing Arts"/>
    <s v="12300 N Inwood Rd "/>
    <n v="75244"/>
    <n v="3"/>
    <n v="0"/>
    <n v="8"/>
    <n v="24"/>
    <m/>
  </r>
  <r>
    <x v="40"/>
    <x v="2"/>
    <d v="2024-11-04T00:00:00"/>
    <d v="2024-11-04T00:00:00"/>
    <s v="Educational outreach"/>
    <x v="0"/>
    <s v="Carter High School"/>
    <s v="1819 W. Wheatland Rd."/>
    <n v="75232"/>
    <n v="1"/>
    <m/>
    <n v="20"/>
    <n v="20"/>
    <m/>
  </r>
  <r>
    <x v="51"/>
    <x v="0"/>
    <d v="2024-11-04T00:00:00"/>
    <d v="2024-11-08T00:00:00"/>
    <s v="Voyager I: Mobile Arts and Well-Being Studio Workshops"/>
    <x v="0"/>
    <s v="Uplift Pinnacle"/>
    <s v="2510 S Vernon Ave"/>
    <n v="75224"/>
    <n v="5"/>
    <n v="0"/>
    <n v="453"/>
    <n v="15"/>
    <m/>
  </r>
  <r>
    <x v="24"/>
    <x v="0"/>
    <d v="2024-11-04T00:00:00"/>
    <d v="2024-11-14T00:00:00"/>
    <s v="Onsite Lab: Dig Those Dinos"/>
    <x v="0"/>
    <s v="Perot Museum of Nature and Science"/>
    <s v="2201 N Field Street"/>
    <n v="75201"/>
    <n v="6"/>
    <m/>
    <n v="185"/>
    <n v="185"/>
    <m/>
  </r>
  <r>
    <x v="24"/>
    <x v="0"/>
    <d v="2024-11-04T00:00:00"/>
    <d v="2024-11-18T00:00:00"/>
    <s v="Onsite Demo: The Power of Light"/>
    <x v="0"/>
    <s v="Perot Museum of Nature and Science"/>
    <s v="2201 N Field Street"/>
    <n v="75201"/>
    <n v="4"/>
    <n v="95"/>
    <n v="330"/>
    <n v="425"/>
    <m/>
  </r>
  <r>
    <x v="26"/>
    <x v="7"/>
    <d v="2024-11-04T00:00:00"/>
    <d v="2024-11-10T00:00:00"/>
    <s v="History of TBAAL"/>
    <x v="0"/>
    <s v="TBAAL "/>
    <s v="1309 Canton Street"/>
    <n v="75201"/>
    <n v="1"/>
    <n v="0"/>
    <n v="388"/>
    <n v="388"/>
    <m/>
  </r>
  <r>
    <x v="33"/>
    <x v="9"/>
    <d v="2024-11-04T00:00:00"/>
    <d v="2024-11-04T00:00:00"/>
    <s v="PELLEAS AND MELISANDE  Backstage Tour"/>
    <x v="0"/>
    <s v="Winspear Opera House"/>
    <s v="2403 Flora St"/>
    <n v="75201"/>
    <n v="1"/>
    <n v="0"/>
    <n v="27"/>
    <n v="27"/>
    <m/>
  </r>
  <r>
    <x v="46"/>
    <x v="1"/>
    <d v="2024-11-04T00:00:00"/>
    <d v="2024-11-07T00:00:00"/>
    <s v="REFLECTION: Travel Guide to Nicaragua"/>
    <x v="0"/>
    <s v="Dallas Holocaust and Human Rights Museum"/>
    <s v="300 N Houston St"/>
    <n v="75202"/>
    <n v="3"/>
    <n v="0"/>
    <n v="0"/>
    <n v="0"/>
    <m/>
  </r>
  <r>
    <x v="32"/>
    <x v="8"/>
    <d v="2024-11-04T00:00:00"/>
    <d v="2024-11-04T00:00:00"/>
    <s v="USAFF co-presents Angelika Classics series screening of &quot;Shaft&quot; (2 screenings) (presented with the Angelika Dallas)"/>
    <x v="0"/>
    <s v="Angelika Film Center Dallas"/>
    <s v="5321 E Mockingbird Ln"/>
    <n v="75206"/>
    <n v="1"/>
    <n v="32"/>
    <m/>
    <n v="32"/>
    <m/>
  </r>
  <r>
    <x v="7"/>
    <x v="0"/>
    <d v="2024-11-04T00:00:00"/>
    <d v="2024-11-04T00:00:00"/>
    <s v="BTI Internal Meeting;Individual Planning Time/Work/Correspondence with Client;"/>
    <x v="1"/>
    <s v="Virtual"/>
    <s v="Virtual"/>
    <s v="Virtual"/>
    <n v="1"/>
    <n v="0"/>
    <n v="7"/>
    <n v="7"/>
    <m/>
  </r>
  <r>
    <x v="7"/>
    <x v="0"/>
    <d v="2024-11-04T00:00:00"/>
    <d v="2024-11-04T00:00:00"/>
    <s v="Client Project Manager Meeting;"/>
    <x v="1"/>
    <s v="Virtual"/>
    <s v="Virtual"/>
    <s v="Virtual"/>
    <n v="1"/>
    <n v="0"/>
    <n v="1"/>
    <n v="1"/>
    <m/>
  </r>
  <r>
    <x v="7"/>
    <x v="0"/>
    <d v="2024-11-04T00:00:00"/>
    <d v="2024-11-04T00:00:00"/>
    <s v="Client Project Manager Meeting;"/>
    <x v="1"/>
    <s v="Virtual"/>
    <s v="Virtual"/>
    <s v="Virtual"/>
    <n v="1"/>
    <n v="0"/>
    <n v="1"/>
    <n v="1"/>
    <m/>
  </r>
  <r>
    <x v="47"/>
    <x v="1"/>
    <d v="2024-11-04T00:00:00"/>
    <d v="2024-11-07T00:00:00"/>
    <s v="Tech for TSS"/>
    <x v="0"/>
    <s v="Latino Cultural Center"/>
    <m/>
    <n v="75204"/>
    <n v="4"/>
    <n v="0"/>
    <n v="10"/>
    <n v="10"/>
    <m/>
  </r>
  <r>
    <x v="44"/>
    <x v="2"/>
    <d v="2024-11-05T00:00:00"/>
    <d v="2024-11-05T00:00:00"/>
    <s v="Awaken Creativity Visual Artist Group North"/>
    <x v="0"/>
    <s v="Rachel Larlee Studios"/>
    <s v="5677 Village Glen Drive"/>
    <n v="75206"/>
    <n v="1"/>
    <n v="12"/>
    <m/>
    <n v="12"/>
    <m/>
  </r>
  <r>
    <x v="0"/>
    <x v="1"/>
    <d v="2024-11-05T00:00:00"/>
    <d v="2024-11-05T00:00:00"/>
    <s v="Professional Ballet Folklorico Company"/>
    <x v="0"/>
    <s v="Anita Martinez Recreation Center"/>
    <s v="3212 N Winnetka Ave, Dallas, TX 75212"/>
    <n v="75212"/>
    <n v="1"/>
    <n v="7"/>
    <n v="0"/>
    <n v="7"/>
    <m/>
  </r>
  <r>
    <x v="1"/>
    <x v="0"/>
    <d v="2024-11-05T00:00:00"/>
    <d v="2024-11-12T00:00:00"/>
    <s v="Streamliners ECRR"/>
    <x v="0"/>
    <s v="Our Lady of Perpetual Help (T)"/>
    <s v="7625 Cortland Avenue Dallas, TX "/>
    <n v="75235"/>
    <n v="8"/>
    <n v="65"/>
    <m/>
    <n v="65"/>
    <m/>
  </r>
  <r>
    <x v="1"/>
    <x v="2"/>
    <d v="2024-11-05T00:00:00"/>
    <d v="2024-11-12T00:00:00"/>
    <s v="Song Creation"/>
    <x v="0"/>
    <s v="Frank Guzick Elementary (DISD)"/>
    <s v="5000 Berridge Ln, Dallas, TX "/>
    <n v="75227"/>
    <n v="12"/>
    <m/>
    <n v="85"/>
    <n v="85"/>
    <m/>
  </r>
  <r>
    <x v="4"/>
    <x v="0"/>
    <d v="2024-11-05T00:00:00"/>
    <d v="2024-11-14T00:00:00"/>
    <s v="First Steps Outreach Classes"/>
    <x v="0"/>
    <s v="South Dallas Cultural Center"/>
    <s v="3400 S Fitzhugh Ave"/>
    <n v="75210"/>
    <n v="4"/>
    <n v="0"/>
    <n v="75"/>
    <n v="75"/>
    <m/>
  </r>
  <r>
    <x v="7"/>
    <x v="0"/>
    <d v="2024-11-05T00:00:00"/>
    <d v="2024-11-05T00:00:00"/>
    <s v="Learning HUBS"/>
    <x v="0"/>
    <s v="For Oak Cliff"/>
    <s v="907 E Ledbetter Dr"/>
    <n v="75216"/>
    <n v="1"/>
    <n v="0"/>
    <n v="1"/>
    <n v="1"/>
    <m/>
  </r>
  <r>
    <x v="7"/>
    <x v="0"/>
    <d v="2024-11-05T00:00:00"/>
    <d v="2024-11-05T00:00:00"/>
    <s v="Developing: Facilitator's Guide FA 2024 Adult"/>
    <x v="0"/>
    <s v="Big Thought HQ"/>
    <s v="1409 Botham Jean Blvd., Suite 1015"/>
    <n v="75215"/>
    <n v="1"/>
    <n v="0"/>
    <n v="5"/>
    <n v="5"/>
    <m/>
  </r>
  <r>
    <x v="16"/>
    <x v="0"/>
    <d v="2024-11-05T00:00:00"/>
    <d v="2024-11-05T00:00:00"/>
    <s v="Go van Gogh"/>
    <x v="0"/>
    <s v="Dallas International School"/>
    <s v="6039 Churchill Way"/>
    <n v="75230"/>
    <n v="4"/>
    <m/>
    <n v="54"/>
    <n v="54"/>
    <m/>
  </r>
  <r>
    <x v="16"/>
    <x v="0"/>
    <d v="2024-11-05T00:00:00"/>
    <d v="2024-11-14T00:00:00"/>
    <s v="Arturo's Preschool"/>
    <x v="0"/>
    <s v="Dallas Museum of Art"/>
    <s v="1717 N Harwood"/>
    <n v="75201"/>
    <n v="2"/>
    <m/>
    <n v="53"/>
    <n v="53"/>
    <m/>
  </r>
  <r>
    <x v="24"/>
    <x v="0"/>
    <d v="2024-11-05T00:00:00"/>
    <d v="2024-11-05T00:00:00"/>
    <s v="Outreach Lab: The Heart of the Matter - Dissection"/>
    <x v="0"/>
    <s v="St. Patrick Catholic School"/>
    <s v="9635 Ferndale Rd"/>
    <n v="75238"/>
    <n v="1"/>
    <n v="30"/>
    <m/>
    <n v="30"/>
    <m/>
  </r>
  <r>
    <x v="7"/>
    <x v="0"/>
    <d v="2024-11-05T00:00:00"/>
    <d v="2024-11-05T00:00:00"/>
    <s v="Client Project Manager Meeting;"/>
    <x v="1"/>
    <s v="Virtual"/>
    <s v="Virtual"/>
    <s v="Virtual"/>
    <n v="1"/>
    <n v="0"/>
    <n v="2"/>
    <n v="2"/>
    <m/>
  </r>
  <r>
    <x v="7"/>
    <x v="0"/>
    <d v="2024-11-05T00:00:00"/>
    <d v="2024-11-05T00:00:00"/>
    <s v="Client Project Manager Meeting;"/>
    <x v="1"/>
    <s v="Virtual"/>
    <s v="Virtual"/>
    <s v="Virtual"/>
    <n v="1"/>
    <n v="0"/>
    <n v="2"/>
    <n v="2"/>
    <m/>
  </r>
  <r>
    <x v="7"/>
    <x v="0"/>
    <d v="2024-11-05T00:00:00"/>
    <d v="2024-11-05T00:00:00"/>
    <s v="Client Project Manager Meeting;"/>
    <x v="1"/>
    <s v="Virtual"/>
    <s v="Virtual"/>
    <s v="Virtual"/>
    <n v="1"/>
    <n v="0"/>
    <n v="7"/>
    <n v="7"/>
    <m/>
  </r>
  <r>
    <x v="43"/>
    <x v="5"/>
    <d v="2024-11-05T00:00:00"/>
    <d v="2024-11-05T00:00:00"/>
    <s v="Dallas Area Senior Concerts"/>
    <x v="0"/>
    <s v="The Tradition Lovers Lane"/>
    <s v="5850 E. Lovers Lane"/>
    <n v="75206"/>
    <n v="1"/>
    <n v="0"/>
    <n v="39"/>
    <n v="39"/>
    <m/>
  </r>
  <r>
    <x v="43"/>
    <x v="5"/>
    <d v="2024-11-05T00:00:00"/>
    <d v="2024-11-05T00:00:00"/>
    <s v="Dallas Area Senior Concerts"/>
    <x v="0"/>
    <s v="The Tradition Lovers Lane: IL"/>
    <s v="5855 Milton Street"/>
    <n v="75206"/>
    <n v="1"/>
    <n v="0"/>
    <n v="37"/>
    <n v="37"/>
    <m/>
  </r>
  <r>
    <x v="33"/>
    <x v="1"/>
    <d v="2024-11-05T00:00:00"/>
    <d v="2024-11-05T00:00:00"/>
    <s v="PELLEAS AND MELISANDE Final Dress Rehearsal"/>
    <x v="0"/>
    <s v="Winspear Opera House"/>
    <s v="2403 Flora St"/>
    <n v="75201"/>
    <n v="1"/>
    <n v="0"/>
    <n v="963"/>
    <n v="963"/>
    <m/>
  </r>
  <r>
    <x v="30"/>
    <x v="1"/>
    <d v="2024-11-05T00:00:00"/>
    <d v="2024-11-27T00:00:00"/>
    <s v="Natasha, Pierre, &amp; The Great Comet of 1812"/>
    <x v="0"/>
    <s v="Norma Young Arena Stage"/>
    <s v="2688 Laclede St., #120"/>
    <n v="75201"/>
    <n v="20"/>
    <n v="0"/>
    <n v="15"/>
    <n v="15"/>
    <m/>
  </r>
  <r>
    <x v="31"/>
    <x v="1"/>
    <d v="2024-11-05T00:00:00"/>
    <d v="2024-11-26T00:00:00"/>
    <s v="Wonder: Holiday Tour"/>
    <x v="0"/>
    <s v="First Presbyterian Church"/>
    <s v="1835 Young Street"/>
    <n v="75201"/>
    <n v="7"/>
    <m/>
    <n v="200"/>
    <n v="1400"/>
    <m/>
  </r>
  <r>
    <x v="7"/>
    <x v="0"/>
    <d v="2024-11-05T00:00:00"/>
    <d v="2024-11-05T00:00:00"/>
    <s v="TEA/TLA-Led Meeting or Workshop Session;"/>
    <x v="1"/>
    <s v="Virtual"/>
    <s v="Virtual"/>
    <s v="Virtual"/>
    <n v="1"/>
    <n v="0"/>
    <n v="8"/>
    <n v="8"/>
    <m/>
  </r>
  <r>
    <x v="0"/>
    <x v="0"/>
    <d v="2024-11-05T00:00:00"/>
    <d v="2024-11-05T00:00:00"/>
    <s v="Zumba Gold"/>
    <x v="1"/>
    <s v="Zoom"/>
    <m/>
    <m/>
    <n v="1"/>
    <n v="0"/>
    <n v="313"/>
    <n v="313"/>
    <m/>
  </r>
  <r>
    <x v="0"/>
    <x v="0"/>
    <d v="2024-11-06T00:00:00"/>
    <d v="2024-11-06T00:00:00"/>
    <s v="Senior Ballet Folklorico Company"/>
    <x v="0"/>
    <s v="Exall Park Recreation Center"/>
    <s v="1355 Adair St, Dallas, TX 75204"/>
    <n v="75204"/>
    <n v="1"/>
    <n v="4"/>
    <n v="0"/>
    <n v="4"/>
    <m/>
  </r>
  <r>
    <x v="0"/>
    <x v="1"/>
    <d v="2024-11-06T00:00:00"/>
    <d v="2024-11-06T00:00:00"/>
    <s v="Junior Professional Company"/>
    <x v="0"/>
    <s v="Anita Martinez Recreation Center"/>
    <s v="4422 Live Oak St, Dallas, TX"/>
    <n v="75204"/>
    <n v="1"/>
    <n v="10"/>
    <n v="0"/>
    <n v="10"/>
    <m/>
  </r>
  <r>
    <x v="1"/>
    <x v="2"/>
    <d v="2024-11-06T00:00:00"/>
    <d v="2024-11-13T00:00:00"/>
    <s v="Song Creation"/>
    <x v="0"/>
    <s v="Uplift White Rock Prep (W)"/>
    <s v="7370 Valley Glen Drive, Dallas, TX "/>
    <n v="75228"/>
    <n v="14"/>
    <m/>
    <n v="160"/>
    <n v="160"/>
    <m/>
  </r>
  <r>
    <x v="7"/>
    <x v="0"/>
    <d v="2024-11-06T00:00:00"/>
    <d v="2024-11-06T00:00:00"/>
    <s v="Learning HUBS"/>
    <x v="0"/>
    <s v="For Oak Cliff"/>
    <s v="907 E Ledbetter Dr"/>
    <n v="75216"/>
    <n v="1"/>
    <n v="0"/>
    <n v="11"/>
    <n v="11"/>
    <m/>
  </r>
  <r>
    <x v="7"/>
    <x v="0"/>
    <d v="2024-11-06T00:00:00"/>
    <d v="2024-11-06T00:00:00"/>
    <s v="Thriving Minds After School "/>
    <x v="0"/>
    <s v="Anne Frank Elementary School"/>
    <s v="5201 Celestial Rd"/>
    <n v="75254"/>
    <n v="1"/>
    <n v="0"/>
    <n v="36"/>
    <n v="36"/>
    <m/>
  </r>
  <r>
    <x v="7"/>
    <x v="0"/>
    <d v="2024-11-06T00:00:00"/>
    <d v="2024-11-06T00:00:00"/>
    <s v="Thriving Minds After School"/>
    <x v="0"/>
    <s v="Lakewood Elementary School"/>
    <s v="3000 Hillbrook St"/>
    <n v="75214"/>
    <n v="1"/>
    <n v="0"/>
    <n v="39"/>
    <n v="39"/>
    <m/>
  </r>
  <r>
    <x v="7"/>
    <x v="0"/>
    <d v="2024-11-06T00:00:00"/>
    <d v="2024-11-06T00:00:00"/>
    <s v="Thriving Minds After School"/>
    <x v="0"/>
    <s v="Nathan Adams Elementary School"/>
    <s v="12600 Welch Rd"/>
    <n v="75244"/>
    <n v="1"/>
    <n v="0"/>
    <n v="25"/>
    <n v="25"/>
    <m/>
  </r>
  <r>
    <x v="7"/>
    <x v="0"/>
    <d v="2024-11-06T00:00:00"/>
    <d v="2024-11-06T00:00:00"/>
    <s v="Thriving Minds After School"/>
    <x v="0"/>
    <s v="Montessori Academy at Onesimo Hernandez"/>
    <s v="5555 Maple Ave"/>
    <n v="75235"/>
    <n v="1"/>
    <n v="0"/>
    <n v="40"/>
    <n v="40"/>
    <m/>
  </r>
  <r>
    <x v="7"/>
    <x v="0"/>
    <d v="2024-11-06T00:00:00"/>
    <d v="2024-11-06T00:00:00"/>
    <s v="Thriving Minds After School"/>
    <x v="0"/>
    <s v="Rosemont Upper School"/>
    <s v="719 N Montclair Ave"/>
    <n v="75208"/>
    <n v="1"/>
    <n v="0"/>
    <n v="19"/>
    <n v="19"/>
    <m/>
  </r>
  <r>
    <x v="7"/>
    <x v="0"/>
    <d v="2024-11-06T00:00:00"/>
    <d v="2024-11-06T00:00:00"/>
    <s v="Developing: Signature Practices First Wednesday"/>
    <x v="0"/>
    <s v="Big Thought HQ"/>
    <s v="1409 Botham Jean Blvd., Suite 1015"/>
    <n v="75215"/>
    <n v="1"/>
    <n v="0"/>
    <n v="20"/>
    <n v="20"/>
    <m/>
  </r>
  <r>
    <x v="9"/>
    <x v="5"/>
    <d v="2024-11-06T00:00:00"/>
    <d v="2024-11-06T00:00:00"/>
    <s v="Flores y Calaveras"/>
    <x v="0"/>
    <s v="Saldivar ES"/>
    <s v="9510 Brockbank Dr. Dallas"/>
    <n v="75220"/>
    <n v="2"/>
    <n v="676"/>
    <n v="0"/>
    <n v="676"/>
    <m/>
  </r>
  <r>
    <x v="34"/>
    <x v="5"/>
    <d v="2024-11-06T00:00:00"/>
    <d v="2024-11-06T00:00:00"/>
    <s v="Taking It to the Streets Outreach"/>
    <x v="0"/>
    <s v="Renaissance Tower"/>
    <s v="1201 Elm St"/>
    <n v="75201"/>
    <n v="2"/>
    <m/>
    <n v="225"/>
    <n v="225"/>
    <m/>
  </r>
  <r>
    <x v="34"/>
    <x v="5"/>
    <d v="2024-11-06T00:00:00"/>
    <d v="2024-12-13T00:00:00"/>
    <s v="Taking It to the Streets Outreach"/>
    <x v="0"/>
    <s v="Renaissance Tower"/>
    <s v="1201 Elm St"/>
    <n v="75201"/>
    <n v="2"/>
    <m/>
    <n v="150"/>
    <n v="150"/>
    <m/>
  </r>
  <r>
    <x v="14"/>
    <x v="6"/>
    <d v="2024-11-06T00:00:00"/>
    <d v="2024-11-30T00:00:00"/>
    <s v="Daily visitors"/>
    <x v="0"/>
    <s v="The Sixth Floor Museum at Dealey Plaza"/>
    <s v="411 Elm Street"/>
    <n v="75202"/>
    <n v="1"/>
    <n v="12811"/>
    <n v="0"/>
    <n v="12811"/>
    <m/>
  </r>
  <r>
    <x v="15"/>
    <x v="3"/>
    <d v="2024-11-06T00:00:00"/>
    <d v="2024-11-06T00:00:00"/>
    <s v="maintenance/service"/>
    <x v="0"/>
    <s v="Hall of State"/>
    <s v="3939 Grand Avenue"/>
    <n v="75210"/>
    <n v="4"/>
    <s v="X"/>
    <n v="4"/>
    <n v="4"/>
    <m/>
  </r>
  <r>
    <x v="16"/>
    <x v="0"/>
    <d v="2024-11-06T00:00:00"/>
    <d v="2024-11-15T00:00:00"/>
    <s v="Toddler Art"/>
    <x v="0"/>
    <s v="Dallas Museum of Art"/>
    <s v="1717 N Harwood"/>
    <n v="75201"/>
    <n v="3"/>
    <n v="55"/>
    <m/>
    <n v="55"/>
    <m/>
  </r>
  <r>
    <x v="17"/>
    <x v="1"/>
    <d v="2024-11-06T00:00:00"/>
    <d v="2024-11-06T00:00:00"/>
    <s v="A Christmas Carol - Meet &amp; Greet"/>
    <x v="0"/>
    <s v="Dee and Charles Wyly Theater"/>
    <s v="2400 Flora St."/>
    <n v="75201"/>
    <n v="1"/>
    <n v="0"/>
    <n v="85"/>
    <n v="85"/>
    <m/>
  </r>
  <r>
    <x v="17"/>
    <x v="0"/>
    <d v="2024-11-06T00:00:00"/>
    <d v="2024-11-20T00:00:00"/>
    <s v="Community Workshop"/>
    <x v="0"/>
    <s v="Jubilee Park &amp; Recreation Center"/>
    <s v="907 Bank St"/>
    <n v="75223"/>
    <n v="3"/>
    <n v="0"/>
    <n v="20"/>
    <n v="20"/>
    <m/>
  </r>
  <r>
    <x v="17"/>
    <x v="1"/>
    <d v="2024-11-06T00:00:00"/>
    <d v="2024-11-21T00:00:00"/>
    <s v="A Christmas Carol - Rehearsals"/>
    <x v="0"/>
    <s v="Dee and Charles Wyly Theater"/>
    <s v="2400 Flora St."/>
    <n v="75201"/>
    <n v="13"/>
    <n v="0"/>
    <n v="40"/>
    <n v="40"/>
    <m/>
  </r>
  <r>
    <x v="18"/>
    <x v="0"/>
    <d v="2024-11-06T00:00:00"/>
    <d v="2024-11-20T00:00:00"/>
    <s v="Inter. WED Dance w live guitar"/>
    <x v="0"/>
    <s v="North Texas Performing Arts"/>
    <s v="12300 N Inwood Rd "/>
    <n v="75244"/>
    <n v="3"/>
    <n v="0"/>
    <n v="5"/>
    <n v="15"/>
    <m/>
  </r>
  <r>
    <x v="22"/>
    <x v="0"/>
    <d v="2024-11-06T00:00:00"/>
    <d v="2024-11-06T00:00:00"/>
    <s v="Access Program: Connecting Point"/>
    <x v="0"/>
    <s v="Nasher Sculpture Center"/>
    <s v="2001 Flora St. "/>
    <n v="75201"/>
    <n v="1"/>
    <m/>
    <n v="15"/>
    <n v="15"/>
    <m/>
  </r>
  <r>
    <x v="22"/>
    <x v="9"/>
    <d v="2024-11-06T00:00:00"/>
    <d v="2024-11-06T00:00:00"/>
    <s v="Guided Tour: Jesuit Dallas Museum"/>
    <x v="0"/>
    <s v="Nasher Sculpture Center"/>
    <s v="2001 Flora St. "/>
    <n v="75201"/>
    <n v="1"/>
    <m/>
    <n v="15"/>
    <n v="15"/>
    <m/>
  </r>
  <r>
    <x v="22"/>
    <x v="9"/>
    <d v="2024-11-06T00:00:00"/>
    <d v="2024-11-06T00:00:00"/>
    <s v="Guided Tour: Ethridge Elementary"/>
    <x v="0"/>
    <s v="Nasher Sculpture Center"/>
    <s v="2001 Flora St. "/>
    <n v="75201"/>
    <n v="1"/>
    <m/>
    <n v="56"/>
    <n v="56"/>
    <m/>
  </r>
  <r>
    <x v="22"/>
    <x v="0"/>
    <d v="2024-11-06T00:00:00"/>
    <d v="2024-11-06T00:00:00"/>
    <s v=" Program: North Oak Cliff Library"/>
    <x v="0"/>
    <s v="North Oak Cliff Library"/>
    <s v="302 W. 10th St. "/>
    <n v="75208"/>
    <n v="1"/>
    <m/>
    <n v="15"/>
    <n v="15"/>
    <m/>
  </r>
  <r>
    <x v="48"/>
    <x v="0"/>
    <d v="2024-11-06T00:00:00"/>
    <d v="2024-11-06T00:00:00"/>
    <s v="Portable Youth Film Program"/>
    <x v="0"/>
    <s v="Townview"/>
    <s v="1201 E 8th St"/>
    <n v="75203"/>
    <n v="1"/>
    <n v="0"/>
    <n v="18"/>
    <n v="18"/>
    <m/>
  </r>
  <r>
    <x v="24"/>
    <x v="0"/>
    <d v="2024-11-06T00:00:00"/>
    <d v="2024-11-13T00:00:00"/>
    <s v="Onsite Demo: Thermal Reactions"/>
    <x v="0"/>
    <s v="Perot Museum of Nature and Science"/>
    <s v="2201 N Field Street"/>
    <n v="75201"/>
    <n v="5"/>
    <m/>
    <n v="496"/>
    <n v="496"/>
    <m/>
  </r>
  <r>
    <x v="11"/>
    <x v="5"/>
    <d v="2024-11-06T00:00:00"/>
    <d v="2024-11-17T00:00:00"/>
    <s v="Wars of the roses Reading Performances"/>
    <x v="0"/>
    <s v="Lake Highlands Church"/>
    <s v="9919 McCree Rd."/>
    <n v="75238"/>
    <n v="8"/>
    <n v="120"/>
    <n v="32"/>
    <n v="152"/>
    <m/>
  </r>
  <r>
    <x v="43"/>
    <x v="5"/>
    <d v="2024-11-06T00:00:00"/>
    <d v="2024-11-06T00:00:00"/>
    <s v="Dallas Area Senior Concerts"/>
    <x v="0"/>
    <s v="Bachman Therapeutic Recreation Center"/>
    <s v="2750 Bachman Dr."/>
    <n v="75220"/>
    <n v="1"/>
    <n v="0"/>
    <n v="50"/>
    <n v="50"/>
    <m/>
  </r>
  <r>
    <x v="43"/>
    <x v="5"/>
    <d v="2024-11-06T00:00:00"/>
    <d v="2024-11-06T00:00:00"/>
    <s v="Dallas Area Senior Concerts"/>
    <x v="0"/>
    <s v="Traymore Nursing Center"/>
    <s v="4315 Hopkins Ave."/>
    <n v="75209"/>
    <n v="1"/>
    <n v="0"/>
    <n v="40"/>
    <n v="40"/>
    <m/>
  </r>
  <r>
    <x v="33"/>
    <x v="0"/>
    <d v="2024-11-06T00:00:00"/>
    <d v="2024-11-06T00:00:00"/>
    <s v="PELLEAS AND MELISANDE Opera Insights Panel"/>
    <x v="0"/>
    <s v="Winspear Opera House"/>
    <s v="2403 Flora St"/>
    <n v="75201"/>
    <n v="1"/>
    <n v="0"/>
    <n v="57"/>
    <n v="57"/>
    <m/>
  </r>
  <r>
    <x v="32"/>
    <x v="8"/>
    <d v="2024-11-06T00:00:00"/>
    <d v="2024-11-06T00:00:00"/>
    <s v="USAFF preview member screening of &quot;A Real Pain&quot;"/>
    <x v="0"/>
    <s v="Angelika Film Center Dallas"/>
    <s v="5321 E Mockingbird Ln"/>
    <n v="75206"/>
    <n v="1"/>
    <n v="0"/>
    <n v="150"/>
    <n v="150"/>
    <m/>
  </r>
  <r>
    <x v="7"/>
    <x v="0"/>
    <d v="2024-11-07T00:00:00"/>
    <d v="2024-11-07T00:00:00"/>
    <s v="Client Project Manager Meeting;"/>
    <x v="1"/>
    <s v="Virtual"/>
    <s v="Virtual"/>
    <s v="Virtual"/>
    <n v="1"/>
    <n v="0"/>
    <n v="1"/>
    <n v="1"/>
    <m/>
  </r>
  <r>
    <x v="0"/>
    <x v="1"/>
    <d v="2024-11-07T00:00:00"/>
    <d v="2024-11-07T00:00:00"/>
    <s v="Children's Professional Ballet Folklorico Company"/>
    <x v="0"/>
    <s v="Anita Martinez Recreation Center"/>
    <s v="4422 Live Oak St, Dallas, TX"/>
    <n v="75204"/>
    <n v="1"/>
    <n v="11"/>
    <n v="0"/>
    <n v="11"/>
    <m/>
  </r>
  <r>
    <x v="1"/>
    <x v="0"/>
    <d v="2024-11-07T00:00:00"/>
    <d v="2024-11-14T00:00:00"/>
    <s v="Streamliners Enrichment"/>
    <x v="0"/>
    <s v="Bayles Elementary (DISD)"/>
    <s v="2444 Telegraph Ave, Dallas, TX "/>
    <n v="75228"/>
    <n v="14"/>
    <m/>
    <n v="140"/>
    <n v="140"/>
    <m/>
  </r>
  <r>
    <x v="2"/>
    <x v="6"/>
    <d v="2024-11-07T00:00:00"/>
    <d v="2024-11-21T00:00:00"/>
    <s v="AiR Connecting The Threads"/>
    <x v="0"/>
    <s v="Arts Mission Oak Cliff"/>
    <s v="410 S Windomere Ave"/>
    <n v="75208"/>
    <n v="14"/>
    <n v="0"/>
    <n v="11"/>
    <n v="11"/>
    <m/>
  </r>
  <r>
    <x v="7"/>
    <x v="0"/>
    <d v="2024-11-07T00:00:00"/>
    <d v="2024-11-07T00:00:00"/>
    <s v="Learning HUBS"/>
    <x v="0"/>
    <s v="Nash Davis Recreation Center"/>
    <s v="3710 N Hampton Rd"/>
    <n v="75212"/>
    <n v="1"/>
    <n v="0"/>
    <n v="13"/>
    <n v="13"/>
    <m/>
  </r>
  <r>
    <x v="7"/>
    <x v="0"/>
    <d v="2024-11-07T00:00:00"/>
    <d v="2024-11-07T00:00:00"/>
    <s v="Learning HUBS"/>
    <x v="0"/>
    <s v="Pleasant Oaks"/>
    <s v="8701 Greenmound Ave"/>
    <n v="75227"/>
    <n v="1"/>
    <n v="0"/>
    <n v="2"/>
    <n v="2"/>
    <m/>
  </r>
  <r>
    <x v="7"/>
    <x v="0"/>
    <d v="2024-11-07T00:00:00"/>
    <d v="2024-11-07T00:00:00"/>
    <s v="Learning HUBS"/>
    <x v="0"/>
    <s v="Vickery Meadows"/>
    <s v="7110 Holly Hill Dr"/>
    <n v="75231"/>
    <n v="1"/>
    <n v="0"/>
    <n v="13"/>
    <n v="13"/>
    <m/>
  </r>
  <r>
    <x v="7"/>
    <x v="0"/>
    <d v="2024-11-07T00:00:00"/>
    <d v="2024-11-07T00:00:00"/>
    <s v="Thriving Minds After School "/>
    <x v="0"/>
    <s v="Anne Frank Elementary School"/>
    <s v="5201 Celestial Rd"/>
    <n v="75254"/>
    <n v="1"/>
    <n v="0"/>
    <n v="37"/>
    <n v="37"/>
    <m/>
  </r>
  <r>
    <x v="7"/>
    <x v="0"/>
    <d v="2024-11-07T00:00:00"/>
    <d v="2024-11-07T00:00:00"/>
    <s v="Thriving Minds After School"/>
    <x v="0"/>
    <s v="Lakewood Elementary School"/>
    <s v="3000 Hillbrook St"/>
    <n v="75214"/>
    <n v="1"/>
    <n v="0"/>
    <n v="41"/>
    <n v="41"/>
    <m/>
  </r>
  <r>
    <x v="7"/>
    <x v="0"/>
    <d v="2024-11-07T00:00:00"/>
    <d v="2024-11-07T00:00:00"/>
    <s v="Thriving Minds After School"/>
    <x v="0"/>
    <s v="Montessori Academy at Onesimo Hernandez"/>
    <s v="5555 Maple Ave"/>
    <n v="75235"/>
    <n v="1"/>
    <n v="0"/>
    <n v="43"/>
    <n v="43"/>
    <m/>
  </r>
  <r>
    <x v="7"/>
    <x v="0"/>
    <d v="2024-11-07T00:00:00"/>
    <d v="2024-11-07T00:00:00"/>
    <s v="Thriving Minds After School"/>
    <x v="0"/>
    <s v="Rosemont Lower School"/>
    <s v="1919 Stevens Forest Dr"/>
    <n v="75208"/>
    <n v="1"/>
    <n v="0"/>
    <n v="94"/>
    <n v="94"/>
    <m/>
  </r>
  <r>
    <x v="7"/>
    <x v="0"/>
    <d v="2024-11-07T00:00:00"/>
    <d v="2024-11-07T00:00:00"/>
    <s v="Thriving Minds After School"/>
    <x v="0"/>
    <s v="Harry C. Withers Elementary School"/>
    <s v="3959 Northhaven Rd"/>
    <n v="75229"/>
    <n v="1"/>
    <n v="0"/>
    <n v="73"/>
    <n v="73"/>
    <m/>
  </r>
  <r>
    <x v="7"/>
    <x v="0"/>
    <d v="2024-11-07T00:00:00"/>
    <d v="2024-11-07T00:00:00"/>
    <s v="6DQ-R - Observation"/>
    <x v="0"/>
    <s v="3N1 Trinity Services"/>
    <s v="3560 West Camp Wisdom Road, Suite 200"/>
    <n v="75237"/>
    <n v="1"/>
    <n v="0"/>
    <n v="1"/>
    <n v="1"/>
    <m/>
  </r>
  <r>
    <x v="7"/>
    <x v="0"/>
    <d v="2024-11-07T00:00:00"/>
    <d v="2024-11-07T00:00:00"/>
    <s v="Creative Economy: Alternative Education- Pathway to Disconnection"/>
    <x v="0"/>
    <s v="Big Thought HQ"/>
    <s v="1409 Botham Jean Blvd., Suite 1015"/>
    <n v="75215"/>
    <n v="1"/>
    <n v="0"/>
    <n v="14"/>
    <n v="14"/>
    <m/>
  </r>
  <r>
    <x v="7"/>
    <x v="0"/>
    <d v="2024-11-07T00:00:00"/>
    <d v="2024-11-07T00:00:00"/>
    <s v="6DQ-R - Self-Reflection"/>
    <x v="0"/>
    <s v="Lakewood Elementary School"/>
    <s v="3000 Hillbrook St"/>
    <n v="75214"/>
    <n v="1"/>
    <n v="0"/>
    <n v="1"/>
    <n v="1"/>
    <m/>
  </r>
  <r>
    <x v="7"/>
    <x v="0"/>
    <d v="2024-11-07T00:00:00"/>
    <d v="2024-11-07T00:00:00"/>
    <s v="6DQ-R - Goal Setting"/>
    <x v="0"/>
    <s v="Big Thought HQ"/>
    <s v="1409 Botham Jean Blvd., Suite 1015"/>
    <n v="75215"/>
    <n v="1"/>
    <n v="0"/>
    <n v="1"/>
    <n v="1"/>
    <m/>
  </r>
  <r>
    <x v="7"/>
    <x v="0"/>
    <d v="2024-11-07T00:00:00"/>
    <d v="2024-11-07T00:00:00"/>
    <s v="6DQ-R - Goal Setting"/>
    <x v="0"/>
    <s v="Big Thought HQ"/>
    <s v="1409 Botham Jean Blvd., Suite 1015"/>
    <n v="75215"/>
    <n v="1"/>
    <n v="0"/>
    <n v="1"/>
    <n v="1"/>
    <m/>
  </r>
  <r>
    <x v="7"/>
    <x v="0"/>
    <d v="2024-11-07T00:00:00"/>
    <d v="2024-11-07T00:00:00"/>
    <s v="6DQ-R - Goal Setting"/>
    <x v="0"/>
    <s v="Big Thought HQ"/>
    <s v="1409 Botham Jean Blvd., Suite 1015"/>
    <n v="75215"/>
    <n v="1"/>
    <n v="0"/>
    <n v="1"/>
    <n v="1"/>
    <m/>
  </r>
  <r>
    <x v="9"/>
    <x v="5"/>
    <d v="2024-11-07T00:00:00"/>
    <d v="2024-11-07T00:00:00"/>
    <s v="Payasos.Clowns"/>
    <x v="0"/>
    <s v="Maria Moreno ES"/>
    <s v="2115 S Hamptond Rd. Dallas"/>
    <n v="75224"/>
    <n v="1"/>
    <n v="354"/>
    <n v="0"/>
    <n v="354"/>
    <m/>
  </r>
  <r>
    <x v="50"/>
    <x v="0"/>
    <d v="2024-11-07T00:00:00"/>
    <d v="2024-11-21T00:00:00"/>
    <s v="BTW Portfolio Coaching"/>
    <x v="0"/>
    <s v="Jesus Morales Expresssive Arts Vanguard"/>
    <s v="1400 Walmsley"/>
    <n v="75208"/>
    <n v="5"/>
    <n v="0"/>
    <n v="20"/>
    <n v="20"/>
    <m/>
  </r>
  <r>
    <x v="13"/>
    <x v="0"/>
    <d v="2024-11-07T00:00:00"/>
    <d v="2024-11-21T00:00:00"/>
    <s v="Dramashops- on site"/>
    <x v="0"/>
    <s v="Rosewood Center for Family Arts"/>
    <s v="5938 Skillman St"/>
    <n v="75231"/>
    <n v="19"/>
    <n v="398"/>
    <m/>
    <n v="398"/>
    <m/>
  </r>
  <r>
    <x v="16"/>
    <x v="5"/>
    <d v="2024-11-07T00:00:00"/>
    <d v="2024-11-07T00:00:00"/>
    <s v="Annual Rosenberg Fête"/>
    <x v="0"/>
    <s v="Dallas Museum of Art"/>
    <s v="1717 N Harwood"/>
    <n v="75201"/>
    <n v="2"/>
    <n v="74"/>
    <m/>
    <n v="74"/>
    <m/>
  </r>
  <r>
    <x v="16"/>
    <x v="0"/>
    <d v="2024-11-07T00:00:00"/>
    <d v="2024-11-09T00:00:00"/>
    <s v="Arturo's Art &amp; Me"/>
    <x v="0"/>
    <s v="Dallas Museum of Art"/>
    <s v="1717 N Harwood"/>
    <n v="75201"/>
    <n v="2"/>
    <n v="31"/>
    <m/>
    <n v="31"/>
    <m/>
  </r>
  <r>
    <x v="17"/>
    <x v="0"/>
    <d v="2024-11-07T00:00:00"/>
    <d v="2024-11-21T00:00:00"/>
    <s v="Community Workshop"/>
    <x v="0"/>
    <s v="Beckley Saner Recreation Center"/>
    <s v="114 W Hobson Ave"/>
    <n v="75224"/>
    <n v="3"/>
    <n v="0"/>
    <n v="10"/>
    <n v="10"/>
    <m/>
  </r>
  <r>
    <x v="18"/>
    <x v="1"/>
    <d v="2024-11-07T00:00:00"/>
    <d v="2024-11-14T00:00:00"/>
    <s v="Rehearsal "/>
    <x v="0"/>
    <s v="La Cantera Arts Conservatory"/>
    <s v="1050 N Westmoreland #328"/>
    <n v="75211"/>
    <n v="1"/>
    <n v="0"/>
    <n v="4"/>
    <n v="4"/>
    <m/>
  </r>
  <r>
    <x v="20"/>
    <x v="0"/>
    <d v="2024-11-07T00:00:00"/>
    <d v="2024-11-21T00:00:00"/>
    <s v="Verizon Small Business Digital Ready Courses"/>
    <x v="0"/>
    <s v="African American Museum"/>
    <s v="3536 Grand Avenue"/>
    <n v="75210"/>
    <n v="3"/>
    <m/>
    <n v="97"/>
    <n v="97"/>
    <m/>
  </r>
  <r>
    <x v="22"/>
    <x v="0"/>
    <d v="2024-11-07T00:00:00"/>
    <d v="2024-11-07T00:00:00"/>
    <s v="Access Program: Making Memories"/>
    <x v="0"/>
    <s v="Nasher Sculpture Center"/>
    <s v="2001 Flora St. "/>
    <n v="75201"/>
    <n v="1"/>
    <m/>
    <n v="10"/>
    <n v="10"/>
    <m/>
  </r>
  <r>
    <x v="22"/>
    <x v="9"/>
    <d v="2024-11-07T00:00:00"/>
    <d v="2024-11-07T00:00:00"/>
    <s v="Guided Tour: DFW Homeschoolers"/>
    <x v="0"/>
    <s v="Nasher Sculpture Center"/>
    <s v="2001 Flora St. "/>
    <n v="75201"/>
    <n v="1"/>
    <m/>
    <n v="15"/>
    <n v="15"/>
    <m/>
  </r>
  <r>
    <x v="22"/>
    <x v="9"/>
    <d v="2024-11-07T00:00:00"/>
    <d v="2024-11-07T00:00:00"/>
    <s v="Guided Tour: Hillcrest High School"/>
    <x v="0"/>
    <s v="Nasher Sculpture Center"/>
    <s v="2001 Flora St. "/>
    <n v="75201"/>
    <n v="1"/>
    <m/>
    <n v="59"/>
    <n v="59"/>
    <m/>
  </r>
  <r>
    <x v="24"/>
    <x v="0"/>
    <d v="2024-11-07T00:00:00"/>
    <d v="2024-11-07T00:00:00"/>
    <s v="Family Science Night: Superhero Academy"/>
    <x v="0"/>
    <s v="Bishop Arts STEAM Academy"/>
    <s v="201 N Adams Ave"/>
    <n v="75208"/>
    <n v="1"/>
    <m/>
    <n v="415"/>
    <n v="415"/>
    <m/>
  </r>
  <r>
    <x v="27"/>
    <x v="10"/>
    <s v="N/A"/>
    <s v="N/A"/>
    <s v="NO EVENTS- NOV 2024"/>
    <x v="2"/>
    <m/>
    <m/>
    <m/>
    <m/>
    <m/>
    <m/>
    <n v="0"/>
    <m/>
  </r>
  <r>
    <x v="24"/>
    <x v="0"/>
    <d v="2024-11-07T00:00:00"/>
    <d v="2024-11-07T00:00:00"/>
    <s v="Tech Truck "/>
    <x v="0"/>
    <s v="St Phillips"/>
    <s v="1600 Pennsylvania"/>
    <n v="75215"/>
    <n v="1"/>
    <m/>
    <n v="28"/>
    <n v="28"/>
    <m/>
  </r>
  <r>
    <x v="24"/>
    <x v="0"/>
    <d v="2024-11-07T00:00:00"/>
    <d v="2024-11-07T00:00:00"/>
    <s v="Tech Truck "/>
    <x v="0"/>
    <s v="Uplift Hampton MS"/>
    <s v="8915 S Hampton Rd"/>
    <n v="75232"/>
    <n v="1"/>
    <m/>
    <n v="4"/>
    <n v="4"/>
    <m/>
  </r>
  <r>
    <x v="43"/>
    <x v="5"/>
    <d v="2024-11-07T00:00:00"/>
    <d v="2024-11-07T00:00:00"/>
    <s v="Dallas Area Senior Concerts"/>
    <x v="0"/>
    <s v="Ventana by Buckner: Rehab (Ascend)"/>
    <s v="8301 N. Central Expressway"/>
    <n v="75225"/>
    <n v="1"/>
    <n v="0"/>
    <n v="8"/>
    <n v="8"/>
    <m/>
  </r>
  <r>
    <x v="43"/>
    <x v="5"/>
    <d v="2024-11-07T00:00:00"/>
    <d v="2024-11-07T00:00:00"/>
    <s v="Dallas Area Senior Concerts"/>
    <x v="0"/>
    <s v="Juniper at Preston Hollow"/>
    <s v="12400 Preston Road"/>
    <n v="75230"/>
    <n v="1"/>
    <n v="0"/>
    <n v="30"/>
    <n v="30"/>
    <m/>
  </r>
  <r>
    <x v="43"/>
    <x v="5"/>
    <d v="2024-11-07T00:00:00"/>
    <d v="2024-11-07T00:00:00"/>
    <s v="Dallas Area Senior Concerts"/>
    <x v="0"/>
    <s v="Emerson on Harvest Hill: IL"/>
    <s v="5550 Harvest Hill"/>
    <n v="75230"/>
    <n v="1"/>
    <n v="0"/>
    <n v="28"/>
    <n v="28"/>
    <m/>
  </r>
  <r>
    <x v="26"/>
    <x v="5"/>
    <d v="2024-11-07T00:00:00"/>
    <d v="2024-11-07T00:00:00"/>
    <s v="Poetry Smash"/>
    <x v="0"/>
    <s v="TBAAL "/>
    <s v="1309 Canton Street"/>
    <n v="75201"/>
    <n v="1"/>
    <n v="68"/>
    <n v="0"/>
    <n v="68"/>
    <m/>
  </r>
  <r>
    <x v="13"/>
    <x v="3"/>
    <d v="2024-11-07T00:00:00"/>
    <d v="2024-11-28T00:00:00"/>
    <s v="Children's Health streaming events- virtual"/>
    <x v="1"/>
    <s v="VIRTUAL"/>
    <s v="VIRTUAL"/>
    <s v="VIRTUAL"/>
    <n v="4"/>
    <m/>
    <n v="300"/>
    <n v="300"/>
    <m/>
  </r>
  <r>
    <x v="13"/>
    <x v="3"/>
    <d v="2024-11-07T00:00:00"/>
    <d v="2024-11-28T00:00:00"/>
    <s v="Children's Health streaming events- virtual (simulcast for Outside Dallas attendees)"/>
    <x v="1"/>
    <s v="VIRTUAL"/>
    <s v="VIRTUAL"/>
    <s v="VIRTUAL"/>
    <n v="4"/>
    <m/>
    <m/>
    <n v="0"/>
    <m/>
  </r>
  <r>
    <x v="7"/>
    <x v="3"/>
    <d v="2024-11-08T00:00:00"/>
    <d v="2025-01-08T00:00:00"/>
    <s v="AT&amp;T "/>
    <x v="1"/>
    <s v="Virtual "/>
    <s v="Virtual "/>
    <s v="Virtual "/>
    <n v="22"/>
    <n v="0"/>
    <n v="12"/>
    <n v="12"/>
    <m/>
  </r>
  <r>
    <x v="5"/>
    <x v="5"/>
    <d v="2024-11-08T00:00:00"/>
    <d v="2024-11-09T00:00:00"/>
    <s v="Modern Works Performance"/>
    <x v="0"/>
    <s v="Moody Performance Hall"/>
    <s v="2520 Flora St,"/>
    <n v="75201"/>
    <n v="2"/>
    <n v="143"/>
    <n v="87"/>
    <n v="230"/>
    <m/>
  </r>
  <r>
    <x v="7"/>
    <x v="0"/>
    <d v="2024-11-08T00:00:00"/>
    <d v="2024-11-08T00:00:00"/>
    <s v="Dallas Game Design"/>
    <x v="0"/>
    <s v="Big Thought HQ"/>
    <s v="1409 Botham Jean Blvd., Suite 1015"/>
    <n v="75215"/>
    <n v="1"/>
    <n v="0"/>
    <n v="18"/>
    <n v="18"/>
    <m/>
  </r>
  <r>
    <x v="7"/>
    <x v="0"/>
    <d v="2024-11-08T00:00:00"/>
    <d v="2024-11-08T00:00:00"/>
    <s v="Thriving Minds After School "/>
    <x v="0"/>
    <s v="Anne Frank Elementary School"/>
    <s v="5201 Celestial Rd"/>
    <n v="75254"/>
    <n v="1"/>
    <n v="0"/>
    <n v="37"/>
    <n v="37"/>
    <m/>
  </r>
  <r>
    <x v="7"/>
    <x v="0"/>
    <d v="2024-11-08T00:00:00"/>
    <d v="2024-11-08T00:00:00"/>
    <s v="Thriving Minds After School"/>
    <x v="0"/>
    <s v="Nathan Adams Elementary School"/>
    <s v="12600 Welch Rd"/>
    <n v="75244"/>
    <n v="1"/>
    <n v="0"/>
    <n v="25"/>
    <n v="25"/>
    <m/>
  </r>
  <r>
    <x v="7"/>
    <x v="0"/>
    <d v="2024-11-08T00:00:00"/>
    <d v="2024-11-08T00:00:00"/>
    <s v="Thriving Minds After School"/>
    <x v="0"/>
    <s v="Montessori Academy at Onesimo Hernandez"/>
    <s v="5555 Maple Ave"/>
    <n v="75235"/>
    <n v="1"/>
    <n v="0"/>
    <n v="39"/>
    <n v="39"/>
    <m/>
  </r>
  <r>
    <x v="7"/>
    <x v="0"/>
    <d v="2024-11-08T00:00:00"/>
    <d v="2024-11-08T00:00:00"/>
    <s v="Thriving Minds After School"/>
    <x v="0"/>
    <s v="Prestonwood Montessori at E.D. Walker"/>
    <s v="5700 Wozencraft Dr"/>
    <s v=" 75230"/>
    <n v="1"/>
    <n v="0"/>
    <n v="55"/>
    <n v="55"/>
    <m/>
  </r>
  <r>
    <x v="7"/>
    <x v="0"/>
    <d v="2024-11-08T00:00:00"/>
    <d v="2024-11-08T00:00:00"/>
    <s v="Thriving Minds After School"/>
    <x v="0"/>
    <s v="Rosemont Lower School"/>
    <s v="1919 Stevens Forest Dr"/>
    <n v="75208"/>
    <n v="1"/>
    <n v="0"/>
    <n v="88"/>
    <n v="88"/>
    <m/>
  </r>
  <r>
    <x v="7"/>
    <x v="0"/>
    <d v="2024-11-08T00:00:00"/>
    <d v="2024-11-08T00:00:00"/>
    <s v="Thriving Minds After School"/>
    <x v="0"/>
    <s v="Rosemont Upper School"/>
    <s v="719 N Montclair Ave"/>
    <n v="75208"/>
    <n v="1"/>
    <n v="0"/>
    <n v="18"/>
    <n v="18"/>
    <m/>
  </r>
  <r>
    <x v="7"/>
    <x v="0"/>
    <d v="2024-11-08T00:00:00"/>
    <d v="2024-11-08T00:00:00"/>
    <s v="Thriving Minds After School"/>
    <x v="0"/>
    <s v="Sudie L. Williams TAG Academy"/>
    <s v="12600 Welch Rd"/>
    <n v="75244"/>
    <n v="1"/>
    <n v="0"/>
    <n v="8"/>
    <n v="8"/>
    <m/>
  </r>
  <r>
    <x v="7"/>
    <x v="0"/>
    <d v="2024-11-08T00:00:00"/>
    <d v="2024-11-08T00:00:00"/>
    <s v="Thriving Minds After School"/>
    <x v="0"/>
    <s v="Harry C. Withers Elementary School"/>
    <s v="3959 Northhaven Rd"/>
    <n v="75229"/>
    <n v="1"/>
    <n v="0"/>
    <n v="71"/>
    <n v="71"/>
    <m/>
  </r>
  <r>
    <x v="9"/>
    <x v="5"/>
    <d v="2024-11-08T00:00:00"/>
    <d v="2024-11-08T00:00:00"/>
    <s v="Six Flags"/>
    <x v="0"/>
    <s v="Maria Moreno ES"/>
    <s v="2115 S Hamptond Rd. Dallas"/>
    <n v="75224"/>
    <n v="1"/>
    <n v="354"/>
    <n v="0"/>
    <n v="354"/>
    <m/>
  </r>
  <r>
    <x v="15"/>
    <x v="1"/>
    <d v="2024-11-08T00:00:00"/>
    <d v="2024-11-08T00:00:00"/>
    <s v="Wedding Rehersal "/>
    <x v="0"/>
    <s v="Hall of State"/>
    <s v="3939 Grand Avenue"/>
    <n v="75210"/>
    <n v="1"/>
    <s v="X"/>
    <n v="32"/>
    <n v="32"/>
    <m/>
  </r>
  <r>
    <x v="16"/>
    <x v="0"/>
    <d v="2024-11-08T00:00:00"/>
    <d v="2024-11-08T00:00:00"/>
    <s v="All Access Art Offsite"/>
    <x v="0"/>
    <s v="Bachman Recreation Center"/>
    <s v="2750 Bachman Dr"/>
    <n v="75220"/>
    <n v="1"/>
    <m/>
    <n v="32"/>
    <n v="32"/>
    <m/>
  </r>
  <r>
    <x v="39"/>
    <x v="0"/>
    <d v="2024-11-08T00:00:00"/>
    <d v="2024-11-08T00:00:00"/>
    <s v="DISD Mentoring/clinic"/>
    <x v="0"/>
    <s v="Sudie Williams "/>
    <s v="4518 Pomona Rd"/>
    <n v="75209"/>
    <n v="1"/>
    <n v="0"/>
    <n v="25"/>
    <n v="25"/>
    <m/>
  </r>
  <r>
    <x v="22"/>
    <x v="9"/>
    <d v="2024-11-08T00:00:00"/>
    <d v="2024-11-08T00:00:00"/>
    <s v="Guided Tour: Uplift Hampton Preparatory"/>
    <x v="0"/>
    <s v="Nasher Sculpture Center"/>
    <s v="2001 Flora St. "/>
    <n v="75201"/>
    <n v="1"/>
    <m/>
    <n v="42"/>
    <n v="42"/>
    <m/>
  </r>
  <r>
    <x v="41"/>
    <x v="0"/>
    <d v="2024-11-08T00:00:00"/>
    <d v="2024-11-08T00:00:00"/>
    <s v="PatioLive!"/>
    <x v="0"/>
    <s v="The Bridge @ Fair Park"/>
    <s v="2535 M L King Jr. Blvd"/>
    <n v="75215"/>
    <n v="1"/>
    <m/>
    <n v="18"/>
    <n v="18"/>
    <m/>
  </r>
  <r>
    <x v="43"/>
    <x v="5"/>
    <d v="2024-11-08T00:00:00"/>
    <d v="2024-11-08T00:00:00"/>
    <s v="Dallas Area Senior Concerts"/>
    <x v="0"/>
    <s v="Pres.Vill N:Forefrnt Livg: Terrace Flr 3"/>
    <s v="8600 Skyline Drive"/>
    <n v="75243"/>
    <n v="1"/>
    <n v="0"/>
    <n v="20"/>
    <n v="20"/>
    <m/>
  </r>
  <r>
    <x v="26"/>
    <x v="9"/>
    <d v="2024-11-08T00:00:00"/>
    <d v="2024-11-08T00:00:00"/>
    <s v="Cesar Chavez School"/>
    <x v="0"/>
    <s v="TBAAL "/>
    <s v="1309 Canton Street"/>
    <n v="75201"/>
    <n v="1"/>
    <n v="0"/>
    <n v="98"/>
    <n v="98"/>
    <m/>
  </r>
  <r>
    <x v="26"/>
    <x v="5"/>
    <d v="2024-11-08T00:00:00"/>
    <d v="2024-11-08T00:00:00"/>
    <s v="Poets N Jazz"/>
    <x v="0"/>
    <s v="TBAAL "/>
    <s v="1309 Canton Street"/>
    <n v="75201"/>
    <n v="1"/>
    <n v="128"/>
    <n v="0"/>
    <n v="128"/>
    <m/>
  </r>
  <r>
    <x v="26"/>
    <x v="1"/>
    <d v="2024-11-08T00:00:00"/>
    <d v="2024-11-08T00:00:00"/>
    <s v="Sunday Evening Theatre Rehearsal"/>
    <x v="0"/>
    <s v="TBAAL "/>
    <s v="1309 Canton Street"/>
    <n v="75201"/>
    <n v="1"/>
    <n v="0"/>
    <n v="18"/>
    <n v="18"/>
    <m/>
  </r>
  <r>
    <x v="33"/>
    <x v="5"/>
    <d v="2024-11-08T00:00:00"/>
    <d v="2024-11-13T00:00:00"/>
    <s v="Sightlines: PELLEAS AND MELISANDE"/>
    <x v="0"/>
    <s v="Winspear Opera House"/>
    <s v="2403 Flora St"/>
    <n v="75201"/>
    <n v="3"/>
    <n v="0"/>
    <n v="167"/>
    <n v="167"/>
    <m/>
  </r>
  <r>
    <x v="33"/>
    <x v="5"/>
    <d v="2024-11-08T00:00:00"/>
    <d v="2024-11-16T00:00:00"/>
    <s v="PELLEAS AND MELISANDE Mainstage Performances"/>
    <x v="0"/>
    <s v="Winspear Opera House"/>
    <s v="2403 Flora St"/>
    <n v="75201"/>
    <n v="4"/>
    <n v="3081"/>
    <n v="1867"/>
    <n v="4948"/>
    <m/>
  </r>
  <r>
    <x v="33"/>
    <x v="3"/>
    <d v="2024-11-08T00:00:00"/>
    <d v="2024-11-08T00:00:00"/>
    <s v="PELLEAS AND MELISANDE Crescendo Friday Pre-Show Mixer"/>
    <x v="0"/>
    <s v="Winspear Opera House"/>
    <s v="2403 Flora St"/>
    <n v="75201"/>
    <n v="1"/>
    <n v="0"/>
    <n v="65"/>
    <n v="65"/>
    <m/>
  </r>
  <r>
    <x v="33"/>
    <x v="0"/>
    <d v="2024-11-08T00:00:00"/>
    <d v="2024-11-16T00:00:00"/>
    <s v="PELLEAS AND MELISANDE Pre-Opera Talks"/>
    <x v="0"/>
    <s v="Winspear Opera House"/>
    <s v="2403 Flora St"/>
    <n v="75201"/>
    <n v="4"/>
    <n v="0"/>
    <n v="423"/>
    <n v="423"/>
    <m/>
  </r>
  <r>
    <x v="46"/>
    <x v="5"/>
    <d v="2024-11-08T00:00:00"/>
    <d v="2024-11-09T00:00:00"/>
    <s v="REFLECTION: Travel Guide to Nicaragua"/>
    <x v="0"/>
    <s v="First Presbyterian Church of Dallas"/>
    <s v="1835 Young St"/>
    <n v="75201"/>
    <n v="2"/>
    <n v="117"/>
    <n v="28"/>
    <n v="145"/>
    <m/>
  </r>
  <r>
    <x v="35"/>
    <x v="0"/>
    <d v="2024-11-08T00:00:00"/>
    <d v="2024-11-17T00:00:00"/>
    <s v="Talkback Exit the King"/>
    <x v="0"/>
    <s v="Undermain Theatre Mainstage"/>
    <s v="3200 Main Street"/>
    <n v="75226"/>
    <n v="4"/>
    <n v="0"/>
    <n v="113"/>
    <n v="113"/>
    <m/>
  </r>
  <r>
    <x v="47"/>
    <x v="5"/>
    <d v="2024-11-08T00:00:00"/>
    <d v="2024-11-23T00:00:00"/>
    <s v="Time Stands Still Perfromances"/>
    <x v="0"/>
    <s v="Latino Cultural Center"/>
    <m/>
    <n v="75204"/>
    <n v="9"/>
    <n v="183"/>
    <n v="94"/>
    <n v="277"/>
    <m/>
  </r>
  <r>
    <x v="37"/>
    <x v="0"/>
    <d v="2024-11-09T00:00:00"/>
    <d v="2024-11-09T00:00:00"/>
    <s v="Saturday Stone Soup"/>
    <x v="1"/>
    <s v="Virtual"/>
    <s v="Virtual"/>
    <s v="Virtual"/>
    <n v="1"/>
    <n v="0"/>
    <n v="7"/>
    <n v="7"/>
    <m/>
  </r>
  <r>
    <x v="0"/>
    <x v="0"/>
    <d v="2024-11-09T00:00:00"/>
    <d v="2024-11-09T00:00:00"/>
    <s v="ANMBF Dance Academy Ballet Folklorico Toddlers 9:30 AM"/>
    <x v="0"/>
    <s v="Anita Martinez Recreation Center"/>
    <s v="3212 N Winnetka Ave, Dallas, TX 75212"/>
    <n v="75212"/>
    <n v="1"/>
    <n v="16"/>
    <n v="0"/>
    <n v="16"/>
    <m/>
  </r>
  <r>
    <x v="0"/>
    <x v="1"/>
    <d v="2024-11-09T00:00:00"/>
    <d v="2024-11-09T00:00:00"/>
    <s v="Mini Professional Ballet Folklorico Company"/>
    <x v="0"/>
    <s v="Anita Martinez Recreation Center"/>
    <s v="3212 N Winnetka Ave, Dallas, TX 75212"/>
    <n v="75212"/>
    <n v="1"/>
    <n v="8"/>
    <n v="0"/>
    <n v="8"/>
    <m/>
  </r>
  <r>
    <x v="0"/>
    <x v="0"/>
    <d v="2024-11-09T00:00:00"/>
    <d v="2024-11-09T00:00:00"/>
    <s v="ANMBF Dance Academy Classical Ballet Kids 9:30 AM"/>
    <x v="0"/>
    <s v="Anita Martinez Recreation Center"/>
    <s v="3212 N Winnetka Ave, Dallas, TX 75212"/>
    <n v="75212"/>
    <n v="1"/>
    <n v="8"/>
    <n v="0"/>
    <n v="8"/>
    <m/>
  </r>
  <r>
    <x v="0"/>
    <x v="0"/>
    <d v="2024-11-09T00:00:00"/>
    <d v="2024-11-09T00:00:00"/>
    <s v="ANMBF Dance Academy Ballet Folklorico Kids 10:30 AM"/>
    <x v="0"/>
    <s v="Anita Martinez Recreation Center"/>
    <s v="3212 N Winnetka Ave, Dallas, TX 75212"/>
    <n v="75212"/>
    <n v="1"/>
    <n v="19"/>
    <n v="0"/>
    <n v="19"/>
    <m/>
  </r>
  <r>
    <x v="0"/>
    <x v="0"/>
    <d v="2024-11-09T00:00:00"/>
    <d v="2024-11-09T00:00:00"/>
    <s v="ANMBF Dance Academy Classical Ballet Toddlers 10:30 AM"/>
    <x v="0"/>
    <s v="Anita Martinez Recreation Center"/>
    <s v="3212 N Winnetka Ave, Dallas, TX 75212"/>
    <n v="75212"/>
    <n v="1"/>
    <n v="10"/>
    <n v="0"/>
    <n v="10"/>
    <m/>
  </r>
  <r>
    <x v="0"/>
    <x v="0"/>
    <d v="2024-11-09T00:00:00"/>
    <d v="2024-11-09T00:00:00"/>
    <s v="ANMBF Dance Academy Ballet Folklorico Kids 1 1:30 AM"/>
    <x v="0"/>
    <s v="Anita Martinez Recreation Center"/>
    <s v="3212 N Winnetka Ave, Dallas, TX 75212"/>
    <n v="75212"/>
    <n v="1"/>
    <n v="9"/>
    <n v="0"/>
    <n v="9"/>
    <m/>
  </r>
  <r>
    <x v="0"/>
    <x v="0"/>
    <d v="2024-11-09T00:00:00"/>
    <d v="2024-11-09T00:00:00"/>
    <s v="ANMBF Dance Academy Ballet Folklorico Teen and Adult Beginner 11:30 AM"/>
    <x v="0"/>
    <s v="Anita Martinez Recreation Center"/>
    <s v="3212 N Winnetka Ave, Dallas, TX 75212"/>
    <n v="75212"/>
    <n v="1"/>
    <n v="17"/>
    <n v="0"/>
    <n v="17"/>
    <m/>
  </r>
  <r>
    <x v="0"/>
    <x v="0"/>
    <d v="2024-11-09T00:00:00"/>
    <d v="2024-11-09T00:00:00"/>
    <s v="ANMBF Dance Academy Ballet Folklorico Teen and Adult Intermediate 12:30 PM"/>
    <x v="0"/>
    <s v="Anita Martinez Recreation Center"/>
    <s v="3212 N Winnetka Ave, Dallas, TX 75212"/>
    <n v="75212"/>
    <n v="1"/>
    <n v="5"/>
    <n v="0"/>
    <n v="5"/>
    <m/>
  </r>
  <r>
    <x v="5"/>
    <x v="5"/>
    <d v="2024-11-09T00:00:00"/>
    <d v="2024-11-09T00:00:00"/>
    <s v="My First Classic"/>
    <x v="0"/>
    <s v="Moody Performance Hall"/>
    <s v="2520 Flora St,"/>
    <n v="75201"/>
    <n v="1"/>
    <n v="119"/>
    <n v="75"/>
    <n v="194"/>
    <m/>
  </r>
  <r>
    <x v="6"/>
    <x v="5"/>
    <d v="2024-11-09T00:00:00"/>
    <d v="2024-11-09T00:00:00"/>
    <s v="Hallam Concerts: Bach, Brazil &amp; The Beatles"/>
    <x v="0"/>
    <s v="Central Commons"/>
    <s v="4711 Westside Drive"/>
    <n v="75209"/>
    <n v="1"/>
    <n v="0"/>
    <n v="181"/>
    <n v="181"/>
    <m/>
  </r>
  <r>
    <x v="7"/>
    <x v="0"/>
    <d v="2024-11-09T00:00:00"/>
    <d v="2024-11-09T00:00:00"/>
    <s v="Dallas Game Design"/>
    <x v="0"/>
    <s v="Big Thought HQ"/>
    <s v="1409 Botham Jean Blvd., Suite 1015"/>
    <n v="75215"/>
    <n v="1"/>
    <n v="0"/>
    <n v="23"/>
    <n v="23"/>
    <m/>
  </r>
  <r>
    <x v="7"/>
    <x v="0"/>
    <d v="2024-11-09T00:00:00"/>
    <d v="2024-11-09T00:00:00"/>
    <s v="Professional Learning Youth Presenter's Fall 2024- Spring 2025"/>
    <x v="0"/>
    <s v="Big Thought HQ"/>
    <s v="1409 Botham Jean Blvd., Suite 1015"/>
    <n v="75215"/>
    <n v="1"/>
    <n v="0"/>
    <n v="3"/>
    <n v="3"/>
    <m/>
  </r>
  <r>
    <x v="7"/>
    <x v="0"/>
    <d v="2024-11-09T00:00:00"/>
    <d v="2024-11-09T00:00:00"/>
    <s v="The Fellowship Initiative"/>
    <x v="0"/>
    <s v="Big Thought HQ"/>
    <s v="1409 Botham Jean Blvd., Suite 1015"/>
    <n v="75215"/>
    <n v="1"/>
    <n v="0"/>
    <n v="26"/>
    <n v="26"/>
    <m/>
  </r>
  <r>
    <x v="50"/>
    <x v="0"/>
    <d v="2024-11-09T00:00:00"/>
    <d v="2024-11-23T00:00:00"/>
    <s v="Open Studio"/>
    <x v="0"/>
    <s v="Color Me Empowered HQ"/>
    <s v="2101 West Clarendon"/>
    <n v="75208"/>
    <n v="2"/>
    <n v="0"/>
    <n v="4"/>
    <n v="4"/>
    <m/>
  </r>
  <r>
    <x v="15"/>
    <x v="3"/>
    <d v="2024-11-09T00:00:00"/>
    <d v="2024-11-09T00:00:00"/>
    <s v="Wedding Rehersal and Wedding Reception"/>
    <x v="0"/>
    <s v="Hall of State"/>
    <s v="3939 Grand Avenue"/>
    <n v="75210"/>
    <n v="1"/>
    <s v="X"/>
    <n v="220"/>
    <n v="220"/>
    <m/>
  </r>
  <r>
    <x v="16"/>
    <x v="0"/>
    <d v="2024-11-09T00:00:00"/>
    <d v="2024-11-09T00:00:00"/>
    <s v="Family Workshop"/>
    <x v="0"/>
    <s v="Dallas Museum of Art"/>
    <s v="1717 N Harwood"/>
    <n v="75201"/>
    <n v="1"/>
    <n v="26"/>
    <m/>
    <n v="26"/>
    <m/>
  </r>
  <r>
    <x v="22"/>
    <x v="5"/>
    <d v="2024-11-09T00:00:00"/>
    <d v="2024-11-09T00:00:00"/>
    <s v="Artist Talk: Leslie Hewitt"/>
    <x v="0"/>
    <s v="Nasher Sculpture Center"/>
    <s v="2001 Flora St. "/>
    <n v="75201"/>
    <n v="1"/>
    <n v="32"/>
    <m/>
    <n v="32"/>
    <m/>
  </r>
  <r>
    <x v="22"/>
    <x v="9"/>
    <d v="2024-11-09T00:00:00"/>
    <d v="2024-11-09T00:00:00"/>
    <s v="Tour: Dallas College Richland"/>
    <x v="0"/>
    <s v="Nasher Sculpture Center"/>
    <s v="2001 Flora St. "/>
    <n v="75201"/>
    <n v="1"/>
    <m/>
    <n v="12"/>
    <n v="12"/>
    <m/>
  </r>
  <r>
    <x v="22"/>
    <x v="0"/>
    <d v="2024-11-09T00:00:00"/>
    <d v="2024-11-09T00:00:00"/>
    <s v="Outreach Program: Girls Inc."/>
    <x v="0"/>
    <s v="Nasher Sculpture Center"/>
    <s v="2001 Flora St. "/>
    <n v="75201"/>
    <n v="1"/>
    <m/>
    <n v="12"/>
    <n v="12"/>
    <m/>
  </r>
  <r>
    <x v="48"/>
    <x v="0"/>
    <d v="2024-11-09T00:00:00"/>
    <d v="2024-11-09T00:00:00"/>
    <s v="Multimedia Appren0ceship Program"/>
    <x v="0"/>
    <s v="Dallas Truth and Racial Healing"/>
    <s v="3106 Swiss Ave"/>
    <n v="75204"/>
    <n v="1"/>
    <n v="0"/>
    <n v="19"/>
    <n v="19"/>
    <m/>
  </r>
  <r>
    <x v="24"/>
    <x v="0"/>
    <d v="2024-11-09T00:00:00"/>
    <d v="2024-11-09T00:00:00"/>
    <s v="Tech Truck "/>
    <x v="0"/>
    <s v="United to Learn - Saturday Cohort"/>
    <s v="4518 Pomona Rd"/>
    <n v="75209"/>
    <n v="1"/>
    <m/>
    <n v="50"/>
    <n v="50"/>
    <m/>
  </r>
  <r>
    <x v="49"/>
    <x v="1"/>
    <d v="2024-11-09T00:00:00"/>
    <d v="2024-11-09T00:00:00"/>
    <s v="Bandan Koro Rehearsal "/>
    <x v="0"/>
    <s v="Sammons Center for the Arts"/>
    <s v="3630 Harry Hines Blvd"/>
    <n v="75219"/>
    <n v="1"/>
    <n v="0"/>
    <n v="20"/>
    <n v="20"/>
    <m/>
  </r>
  <r>
    <x v="49"/>
    <x v="0"/>
    <d v="2024-11-09T00:00:00"/>
    <d v="2024-11-09T00:00:00"/>
    <s v="BK Saturdays - Bandan Koro Community Class "/>
    <x v="0"/>
    <s v="Sammons Center for the Arts"/>
    <s v="3630 Harry Hines Blvd"/>
    <n v="75219"/>
    <n v="1"/>
    <n v="0"/>
    <n v="45"/>
    <n v="45"/>
    <m/>
  </r>
  <r>
    <x v="26"/>
    <x v="5"/>
    <d v="2024-11-09T00:00:00"/>
    <d v="2024-11-09T00:00:00"/>
    <s v="Poets N Jazz"/>
    <x v="0"/>
    <s v="TBAAL "/>
    <s v="1309 Canton Street"/>
    <n v="75201"/>
    <n v="1"/>
    <n v="141"/>
    <n v="0"/>
    <n v="141"/>
    <m/>
  </r>
  <r>
    <x v="26"/>
    <x v="1"/>
    <d v="2024-11-09T00:00:00"/>
    <d v="2024-11-09T00:00:00"/>
    <s v="Sunday Evening Theatre Rehearsal"/>
    <x v="0"/>
    <s v="TBAAL "/>
    <s v="1309 Canton Street"/>
    <n v="75201"/>
    <n v="1"/>
    <n v="0"/>
    <n v="18"/>
    <n v="18"/>
    <m/>
  </r>
  <r>
    <x v="26"/>
    <x v="3"/>
    <d v="2024-11-09T00:00:00"/>
    <d v="2024-11-09T00:00:00"/>
    <s v="OMEGA Luncheon"/>
    <x v="0"/>
    <s v="TBAAL "/>
    <s v="1309 Canton Street"/>
    <n v="75201"/>
    <n v="1"/>
    <n v="120"/>
    <n v="0"/>
    <n v="120"/>
    <m/>
  </r>
  <r>
    <x v="26"/>
    <x v="5"/>
    <d v="2024-11-09T00:00:00"/>
    <d v="2024-11-09T00:00:00"/>
    <s v="African America Cinema"/>
    <x v="0"/>
    <s v="TBAAL "/>
    <s v="1309 Canton Street"/>
    <n v="75201"/>
    <n v="1"/>
    <n v="68"/>
    <n v="0"/>
    <n v="68"/>
    <m/>
  </r>
  <r>
    <x v="37"/>
    <x v="0"/>
    <d v="2024-11-09T00:00:00"/>
    <d v="2024-11-09T00:00:00"/>
    <s v="2425-105A Writing In Nature with Lisa Huffaker"/>
    <x v="0"/>
    <s v="Twelve Hill Nature Center"/>
    <s v="817 Mary Cliff Road"/>
    <n v="75208"/>
    <n v="1"/>
    <n v="8"/>
    <n v="3"/>
    <n v="11"/>
    <m/>
  </r>
  <r>
    <x v="15"/>
    <x v="3"/>
    <d v="2024-11-10T00:00:00"/>
    <d v="2024-11-10T00:00:00"/>
    <s v="Wedding/Reception "/>
    <x v="0"/>
    <s v="Hall of State"/>
    <s v="3939 Grand Avenue"/>
    <n v="75210"/>
    <n v="1"/>
    <s v="X"/>
    <n v="150"/>
    <n v="150"/>
    <m/>
  </r>
  <r>
    <x v="45"/>
    <x v="5"/>
    <d v="2024-11-10T00:00:00"/>
    <d v="2024-11-10T00:00:00"/>
    <s v="Fall Concert"/>
    <x v="0"/>
    <s v="Meyerson Symphony Center"/>
    <s v="2301 Flora St"/>
    <n v="75201"/>
    <n v="1"/>
    <n v="137"/>
    <n v="20"/>
    <n v="157"/>
    <m/>
  </r>
  <r>
    <x v="17"/>
    <x v="9"/>
    <d v="2024-11-10T00:00:00"/>
    <d v="2024-11-10T00:00:00"/>
    <s v="A Shanghai Story: Knocking on the doors of History "/>
    <x v="0"/>
    <s v="Dallas Holocaust and Human Rights Museum"/>
    <s v="300 N Houston St. "/>
    <n v="75202"/>
    <n v="1"/>
    <n v="0"/>
    <n v="150"/>
    <n v="150"/>
    <m/>
  </r>
  <r>
    <x v="39"/>
    <x v="1"/>
    <d v="2024-11-10T00:00:00"/>
    <d v="2024-11-10T00:00:00"/>
    <s v="Ensemble Rehearsals"/>
    <x v="0"/>
    <s v="Sammons Center for the Arts"/>
    <s v="3630 Harry Hines Blvd."/>
    <n v="75219"/>
    <n v="6"/>
    <n v="303"/>
    <n v="31"/>
    <n v="334"/>
    <m/>
  </r>
  <r>
    <x v="26"/>
    <x v="3"/>
    <d v="2024-11-10T00:00:00"/>
    <d v="2024-11-10T00:00:00"/>
    <s v="Reunion Church"/>
    <x v="0"/>
    <s v="TBAAL "/>
    <s v="1309 Canton Street"/>
    <n v="75201"/>
    <n v="1"/>
    <n v="1"/>
    <n v="489"/>
    <n v="489"/>
    <m/>
  </r>
  <r>
    <x v="26"/>
    <x v="5"/>
    <d v="2024-11-10T00:00:00"/>
    <d v="2024-11-10T00:00:00"/>
    <s v="Sunday Evening Theatre "/>
    <x v="0"/>
    <s v="TBAAL "/>
    <s v="1309 Canton Street"/>
    <n v="75201"/>
    <n v="1"/>
    <n v="68"/>
    <n v="0"/>
    <n v="68"/>
    <m/>
  </r>
  <r>
    <x v="33"/>
    <x v="0"/>
    <d v="2024-11-10T00:00:00"/>
    <d v="2024-11-10T00:00:00"/>
    <s v="PELLEAS AND MELISANDE Post-Opera Talk"/>
    <x v="0"/>
    <s v="Winspear Opera House"/>
    <s v="2403 Flora St"/>
    <n v="75201"/>
    <n v="1"/>
    <n v="0"/>
    <n v="47"/>
    <n v="47"/>
    <m/>
  </r>
  <r>
    <x v="7"/>
    <x v="0"/>
    <d v="2024-11-11T00:00:00"/>
    <d v="2024-11-11T00:00:00"/>
    <s v="COD: Understanding Youth Mental Health 101 2024-2025"/>
    <x v="1"/>
    <s v="Virtual"/>
    <s v="Virtual"/>
    <s v="Virtual"/>
    <n v="1"/>
    <n v="0"/>
    <n v="1"/>
    <n v="1"/>
    <m/>
  </r>
  <r>
    <x v="7"/>
    <x v="0"/>
    <d v="2024-11-11T00:00:00"/>
    <d v="2024-11-11T00:00:00"/>
    <s v="COD: Sustaining Mental Health Tools Post Covid 2024-2025"/>
    <x v="1"/>
    <s v="Virtual"/>
    <s v="Virtual"/>
    <s v="Virtual"/>
    <n v="1"/>
    <n v="0"/>
    <n v="1"/>
    <n v="1"/>
    <m/>
  </r>
  <r>
    <x v="7"/>
    <x v="0"/>
    <d v="2024-11-11T00:00:00"/>
    <d v="2024-11-11T00:00:00"/>
    <s v="COD: Launching Mental Health Tools Post Covid 2024-2025"/>
    <x v="1"/>
    <s v="Virtual"/>
    <s v="Virtual"/>
    <s v="Virtual"/>
    <n v="1"/>
    <n v="0"/>
    <n v="1"/>
    <n v="1"/>
    <m/>
  </r>
  <r>
    <x v="7"/>
    <x v="0"/>
    <d v="2024-11-11T00:00:00"/>
    <d v="2024-11-11T00:00:00"/>
    <s v="COD: Developing Mental Health Tools Post Covid 2024-2025"/>
    <x v="1"/>
    <s v="Virtual"/>
    <s v="Virtual"/>
    <s v="Virtual"/>
    <n v="1"/>
    <n v="0"/>
    <n v="1"/>
    <n v="1"/>
    <m/>
  </r>
  <r>
    <x v="7"/>
    <x v="0"/>
    <d v="2024-11-11T00:00:00"/>
    <d v="2024-11-11T00:00:00"/>
    <s v="COD: Understanding Youth Mental Health 201 2024-2025"/>
    <x v="1"/>
    <s v="Virtual"/>
    <s v="Virtual"/>
    <s v="Virtual"/>
    <n v="1"/>
    <n v="0"/>
    <n v="1"/>
    <n v="1"/>
    <m/>
  </r>
  <r>
    <x v="7"/>
    <x v="0"/>
    <d v="2024-11-11T00:00:00"/>
    <d v="2024-11-11T00:00:00"/>
    <s v="COD: PACEs, Trauma, and the Brain 2024-2025"/>
    <x v="1"/>
    <s v="Virtual"/>
    <s v="Virtual"/>
    <s v="Virtual"/>
    <n v="1"/>
    <n v="0"/>
    <n v="1"/>
    <n v="1"/>
    <m/>
  </r>
  <r>
    <x v="7"/>
    <x v="0"/>
    <d v="2024-11-11T00:00:00"/>
    <d v="2024-11-11T00:00:00"/>
    <s v="COD: Understanding Youth Mental Health 301 2024-2025"/>
    <x v="1"/>
    <s v="Virtual"/>
    <s v="Virtual"/>
    <s v="Virtual"/>
    <n v="1"/>
    <n v="0"/>
    <n v="1"/>
    <n v="1"/>
    <m/>
  </r>
  <r>
    <x v="7"/>
    <x v="0"/>
    <d v="2024-11-11T00:00:00"/>
    <d v="2024-11-11T00:00:00"/>
    <s v="Individual Planning Time/Work/Correspondence with Client;Site Visit to Client;"/>
    <x v="1"/>
    <s v="Virtual"/>
    <s v="Virtual"/>
    <s v="Virtual"/>
    <n v="1"/>
    <n v="0"/>
    <n v="21"/>
    <n v="21"/>
    <m/>
  </r>
  <r>
    <x v="1"/>
    <x v="1"/>
    <d v="2024-11-11T00:00:00"/>
    <d v="2024-11-18T00:00:00"/>
    <s v="Rehearsal "/>
    <x v="0"/>
    <s v="Our Lady of Perpetual Help (M-F)"/>
    <s v="7625 Cortland Avenue Dallas, TX "/>
    <n v="75235"/>
    <n v="16"/>
    <n v="97"/>
    <m/>
    <n v="97"/>
    <m/>
  </r>
  <r>
    <x v="5"/>
    <x v="1"/>
    <d v="2024-11-11T00:00:00"/>
    <d v="2024-11-09T00:00:00"/>
    <s v="Nutcracker Rehearsals"/>
    <x v="0"/>
    <s v="BNT Studios"/>
    <s v="10675 E. Northwest Higway, Suite 2400"/>
    <n v="75238"/>
    <n v="5"/>
    <n v="0"/>
    <n v="85"/>
    <n v="85"/>
    <m/>
  </r>
  <r>
    <x v="5"/>
    <x v="2"/>
    <d v="2024-11-11T00:00:00"/>
    <d v="2024-11-16T00:00:00"/>
    <s v="BNTC Classes"/>
    <x v="0"/>
    <s v="BNT Studios"/>
    <s v="10675 E. Northwest Higway, Suite 2400"/>
    <n v="75238"/>
    <n v="17"/>
    <n v="54"/>
    <n v="13"/>
    <n v="67"/>
    <m/>
  </r>
  <r>
    <x v="7"/>
    <x v="0"/>
    <d v="2024-11-11T00:00:00"/>
    <d v="2024-11-11T00:00:00"/>
    <s v="(A)Live"/>
    <x v="0"/>
    <s v="Rosemont Upper School"/>
    <s v="719 N Montclair Ave"/>
    <n v="75208"/>
    <n v="1"/>
    <n v="0"/>
    <n v="9"/>
    <n v="9"/>
    <m/>
  </r>
  <r>
    <x v="7"/>
    <x v="0"/>
    <d v="2024-11-11T00:00:00"/>
    <d v="2024-11-11T00:00:00"/>
    <s v="(A)Live"/>
    <x v="0"/>
    <s v="Sudie L. Williams TAG Academy"/>
    <s v="12600 Welch Rd"/>
    <n v="75244"/>
    <n v="1"/>
    <n v="0"/>
    <n v="8"/>
    <n v="8"/>
    <m/>
  </r>
  <r>
    <x v="7"/>
    <x v="0"/>
    <d v="2024-11-11T00:00:00"/>
    <d v="2024-11-11T00:00:00"/>
    <s v="Creative Solutions"/>
    <x v="0"/>
    <s v="Evening Reporting Center (ERC)"/>
    <s v="1673 Terre Colony Ct"/>
    <n v="75211"/>
    <n v="1"/>
    <n v="0"/>
    <n v="4"/>
    <n v="4"/>
    <m/>
  </r>
  <r>
    <x v="7"/>
    <x v="0"/>
    <d v="2024-11-11T00:00:00"/>
    <d v="2024-11-11T00:00:00"/>
    <s v="Thriving Minds After School "/>
    <x v="0"/>
    <s v="Anne Frank Elementary School"/>
    <s v="5201 Celestial Rd"/>
    <n v="75254"/>
    <n v="1"/>
    <n v="0"/>
    <n v="37"/>
    <n v="37"/>
    <m/>
  </r>
  <r>
    <x v="7"/>
    <x v="0"/>
    <d v="2024-11-11T00:00:00"/>
    <d v="2024-11-11T00:00:00"/>
    <s v="Thriving Minds After School"/>
    <x v="0"/>
    <s v="Lakewood Elementary School"/>
    <s v="3000 Hillbrook St"/>
    <n v="75214"/>
    <n v="1"/>
    <n v="0"/>
    <n v="38"/>
    <n v="38"/>
    <m/>
  </r>
  <r>
    <x v="7"/>
    <x v="0"/>
    <d v="2024-11-11T00:00:00"/>
    <d v="2024-11-11T00:00:00"/>
    <s v="Thriving Minds After School"/>
    <x v="0"/>
    <s v="Nathan Adams Elementary School"/>
    <s v="12600 Welch Rd"/>
    <n v="75244"/>
    <n v="1"/>
    <n v="0"/>
    <n v="26"/>
    <n v="26"/>
    <m/>
  </r>
  <r>
    <x v="7"/>
    <x v="0"/>
    <d v="2024-11-11T00:00:00"/>
    <d v="2024-11-11T00:00:00"/>
    <s v="Thriving Minds After School"/>
    <x v="0"/>
    <s v="Montessori Academy at Onesimo Hernandez"/>
    <s v="5555 Maple Ave"/>
    <n v="75235"/>
    <n v="1"/>
    <n v="0"/>
    <n v="42"/>
    <n v="42"/>
    <m/>
  </r>
  <r>
    <x v="7"/>
    <x v="0"/>
    <d v="2024-11-11T00:00:00"/>
    <d v="2024-11-11T00:00:00"/>
    <s v="Thriving Minds After School"/>
    <x v="0"/>
    <s v="Prestonwood Montessori at E.D. Walker"/>
    <s v="5700 Wozencraft Dr"/>
    <s v=" 75230"/>
    <n v="1"/>
    <n v="0"/>
    <n v="58"/>
    <n v="58"/>
    <m/>
  </r>
  <r>
    <x v="7"/>
    <x v="0"/>
    <d v="2024-11-11T00:00:00"/>
    <d v="2024-11-11T00:00:00"/>
    <s v="Thriving Minds After School"/>
    <x v="0"/>
    <s v="Rosemont Lower School"/>
    <s v="1919 Stevens Forest Dr"/>
    <n v="75208"/>
    <n v="1"/>
    <n v="0"/>
    <n v="86"/>
    <n v="86"/>
    <m/>
  </r>
  <r>
    <x v="7"/>
    <x v="0"/>
    <d v="2024-11-11T00:00:00"/>
    <d v="2024-11-11T00:00:00"/>
    <s v="Thriving Minds After School"/>
    <x v="0"/>
    <s v="Rosemont Upper School"/>
    <s v="719 N Montclair Ave"/>
    <n v="75208"/>
    <n v="1"/>
    <n v="0"/>
    <n v="14"/>
    <n v="14"/>
    <m/>
  </r>
  <r>
    <x v="7"/>
    <x v="0"/>
    <d v="2024-11-11T00:00:00"/>
    <d v="2024-11-11T00:00:00"/>
    <s v="Thriving Minds After School"/>
    <x v="0"/>
    <s v="Sudie L. Williams TAG Academy"/>
    <s v="12600 Welch Rd"/>
    <n v="75244"/>
    <n v="1"/>
    <n v="0"/>
    <n v="8"/>
    <n v="8"/>
    <m/>
  </r>
  <r>
    <x v="7"/>
    <x v="0"/>
    <d v="2024-11-11T00:00:00"/>
    <d v="2024-11-11T00:00:00"/>
    <s v="6DQ-R - Observation"/>
    <x v="0"/>
    <s v="Sudie L. Williams TAG Academy"/>
    <s v="12600 Welch Rd"/>
    <n v="75244"/>
    <n v="1"/>
    <n v="0"/>
    <n v="1"/>
    <n v="1"/>
    <m/>
  </r>
  <r>
    <x v="7"/>
    <x v="0"/>
    <d v="2024-11-11T00:00:00"/>
    <d v="2024-11-11T00:00:00"/>
    <s v="Learning Pathways-Fall 2024 Cohort #1"/>
    <x v="0"/>
    <s v="Big Thought HQ"/>
    <s v="1409 Botham Jean Blvd., Suite 1015"/>
    <n v="75215"/>
    <n v="1"/>
    <n v="0"/>
    <n v="4"/>
    <n v="4"/>
    <m/>
  </r>
  <r>
    <x v="7"/>
    <x v="0"/>
    <d v="2024-11-11T00:00:00"/>
    <d v="2024-11-11T00:00:00"/>
    <s v="Site Visit to Client;Individual Planning Time/Work/Correspondence with Client;"/>
    <x v="0"/>
    <s v="SMU"/>
    <s v="6116 N Central Expy Dallas"/>
    <n v="75206"/>
    <n v="1"/>
    <n v="0"/>
    <n v="1"/>
    <n v="1"/>
    <m/>
  </r>
  <r>
    <x v="7"/>
    <x v="0"/>
    <d v="2024-11-11T00:00:00"/>
    <d v="2024-11-11T00:00:00"/>
    <s v="6DQ-R - Goal Setting"/>
    <x v="0"/>
    <s v="Big Thought HQ"/>
    <s v="1409 Botham Jean Blvd., Suite 1015"/>
    <n v="75215"/>
    <n v="1"/>
    <n v="0"/>
    <n v="1"/>
    <n v="1"/>
    <m/>
  </r>
  <r>
    <x v="7"/>
    <x v="0"/>
    <d v="2024-11-11T00:00:00"/>
    <d v="2024-11-11T00:00:00"/>
    <s v="6DQ-R - Self-Reflection"/>
    <x v="0"/>
    <s v="Big Thought HQ"/>
    <s v="1409 Botham Jean Blvd., Suite 1015"/>
    <n v="75215"/>
    <n v="1"/>
    <n v="0"/>
    <n v="1"/>
    <n v="1"/>
    <m/>
  </r>
  <r>
    <x v="9"/>
    <x v="5"/>
    <d v="2024-11-11T00:00:00"/>
    <d v="2024-11-11T00:00:00"/>
    <s v="Flores y Calaveras"/>
    <x v="0"/>
    <s v="Jimmy Brashear"/>
    <s v="2959 S Hampton Rd"/>
    <n v="75224"/>
    <n v="2"/>
    <n v="350"/>
    <n v="0"/>
    <n v="350"/>
    <m/>
  </r>
  <r>
    <x v="9"/>
    <x v="1"/>
    <d v="2024-11-11T00:00:00"/>
    <d v="2024-11-14T00:00:00"/>
    <s v="Yemaya Flamenco"/>
    <x v="0"/>
    <s v="Dallas Children's Theatre"/>
    <s v="5938 Skillman St."/>
    <n v="75231"/>
    <n v="4"/>
    <n v="0"/>
    <n v="32"/>
    <n v="32"/>
    <m/>
  </r>
  <r>
    <x v="13"/>
    <x v="0"/>
    <d v="2024-11-11T00:00:00"/>
    <d v="2024-11-16T00:00:00"/>
    <s v="DCT Academy- Fall Session-performances"/>
    <x v="0"/>
    <s v="Rosewood Center for Family Arts"/>
    <s v="5938 Skillman St"/>
    <n v="75231"/>
    <n v="14"/>
    <m/>
    <n v="819"/>
    <n v="819"/>
    <m/>
  </r>
  <r>
    <x v="13"/>
    <x v="3"/>
    <d v="2024-11-11T00:00:00"/>
    <d v="2024-11-23T00:00:00"/>
    <s v="Rental- arts COP"/>
    <x v="0"/>
    <s v="Rosewood Center for Family Arts"/>
    <s v="5938 Skillman St"/>
    <n v="75231"/>
    <n v="10"/>
    <m/>
    <n v="10"/>
    <n v="10"/>
    <m/>
  </r>
  <r>
    <x v="13"/>
    <x v="3"/>
    <d v="2024-11-11T00:00:00"/>
    <d v="2024-11-23T00:00:00"/>
    <s v="Rental- other arts"/>
    <x v="0"/>
    <s v="Rosewood Center for Family Arts"/>
    <s v="5938 Skillman St"/>
    <n v="75231"/>
    <n v="10"/>
    <m/>
    <n v="20"/>
    <n v="20"/>
    <m/>
  </r>
  <r>
    <x v="16"/>
    <x v="5"/>
    <d v="2024-11-11T00:00:00"/>
    <d v="2024-11-11T00:00:00"/>
    <s v="Arts &amp; Letters Live"/>
    <x v="0"/>
    <s v="Dallas Museum of Art"/>
    <s v="1717 N Harwood"/>
    <n v="75201"/>
    <n v="1"/>
    <n v="364"/>
    <m/>
    <n v="364"/>
    <m/>
  </r>
  <r>
    <x v="16"/>
    <x v="0"/>
    <d v="2024-11-11T00:00:00"/>
    <d v="2024-11-11T00:00:00"/>
    <s v="Art Babies"/>
    <x v="0"/>
    <s v="Dallas Museum of Art"/>
    <s v="1717 N Harwood"/>
    <n v="75201"/>
    <n v="3"/>
    <n v="61"/>
    <m/>
    <n v="61"/>
    <m/>
  </r>
  <r>
    <x v="45"/>
    <x v="1"/>
    <d v="2024-11-11T00:00:00"/>
    <d v="2024-11-11T00:00:00"/>
    <s v="Regular Monday Rehearsal"/>
    <x v="0"/>
    <s v="Lover's Lane UMC"/>
    <s v="9200 Inwood Rd"/>
    <n v="75220"/>
    <n v="1"/>
    <n v="132"/>
    <n v="20"/>
    <n v="152"/>
    <m/>
  </r>
  <r>
    <x v="40"/>
    <x v="2"/>
    <d v="2024-11-11T00:00:00"/>
    <d v="2024-11-11T00:00:00"/>
    <s v="Educational outreach"/>
    <x v="0"/>
    <s v="Carter High School"/>
    <s v="1819 W. Wheatland Rd."/>
    <n v="75232"/>
    <n v="1"/>
    <m/>
    <n v="20"/>
    <n v="20"/>
    <m/>
  </r>
  <r>
    <x v="26"/>
    <x v="7"/>
    <d v="2024-11-11T00:00:00"/>
    <d v="2024-11-11T00:00:00"/>
    <s v="History of TBAAL"/>
    <x v="0"/>
    <s v="TBAAL "/>
    <s v="1309 Canton Street"/>
    <n v="75201"/>
    <n v="1"/>
    <n v="0"/>
    <n v="589"/>
    <n v="589"/>
    <m/>
  </r>
  <r>
    <x v="26"/>
    <x v="3"/>
    <d v="2024-11-11T00:00:00"/>
    <d v="2024-11-11T00:00:00"/>
    <s v="Dallas College Meeing"/>
    <x v="0"/>
    <s v="TBAAL "/>
    <s v="1309 Canton Street"/>
    <n v="75201"/>
    <n v="1"/>
    <n v="0"/>
    <n v="10"/>
    <n v="10"/>
    <m/>
  </r>
  <r>
    <x v="29"/>
    <x v="1"/>
    <d v="2024-11-11T00:00:00"/>
    <d v="2024-11-14T00:00:00"/>
    <s v="Yemaya Flamenco"/>
    <x v="0"/>
    <s v="Estudio Flamenco Dallas"/>
    <s v="4414 Rusk Ave."/>
    <n v="75227"/>
    <n v="1"/>
    <m/>
    <n v="12"/>
    <n v="12"/>
    <m/>
  </r>
  <r>
    <x v="30"/>
    <x v="0"/>
    <d v="2024-11-11T00:00:00"/>
    <d v="2024-11-11T00:00:00"/>
    <s v="FIGHT NIGHT!"/>
    <x v="0"/>
    <s v="Norma Young Arena Stage"/>
    <s v="2688 Laclede St., #120"/>
    <n v="75201"/>
    <n v="1"/>
    <n v="10"/>
    <n v="0"/>
    <n v="10"/>
    <m/>
  </r>
  <r>
    <x v="54"/>
    <x v="1"/>
    <d v="2024-11-11T00:00:00"/>
    <d v="2024-11-17T00:00:00"/>
    <s v="A Queer Carol Rehearsal"/>
    <x v="0"/>
    <s v="Motor Office Complex-Uptown Offices"/>
    <s v="1327 Motor Circle"/>
    <n v="75209"/>
    <n v="6"/>
    <n v="0"/>
    <n v="14"/>
    <n v="14"/>
    <m/>
  </r>
  <r>
    <x v="32"/>
    <x v="8"/>
    <d v="2024-11-11T00:00:00"/>
    <d v="2024-11-11T00:00:00"/>
    <s v="USAFF co-presents Veteran's Day screening of &quot;Fighting Spirit: A Combat Chaplain’s Journey&quot; virtual Q&amp;A (presented with the Angelika Dallas)"/>
    <x v="0"/>
    <s v="Angelika Film Center Dallas"/>
    <s v="5321 E Mockingbird Ln"/>
    <n v="75206"/>
    <n v="1"/>
    <n v="27"/>
    <n v="0"/>
    <n v="27"/>
    <m/>
  </r>
  <r>
    <x v="43"/>
    <x v="5"/>
    <d v="2024-11-11T00:00:00"/>
    <d v="2024-11-11T00:00:00"/>
    <s v="Charles Barr Concerts For Head Start"/>
    <x v="1"/>
    <s v="Jeanie’s Place "/>
    <s v="938 S. Carroll Ave."/>
    <n v="75223"/>
    <n v="1"/>
    <n v="0"/>
    <n v="70"/>
    <n v="70"/>
    <m/>
  </r>
  <r>
    <x v="53"/>
    <x v="5"/>
    <d v="2024-11-12T00:00:00"/>
    <d v="2024-11-12T00:00:00"/>
    <s v="Grainger Things - The Power of Percy"/>
    <x v="1"/>
    <s v="paywall/YouTube"/>
    <m/>
    <m/>
    <n v="1"/>
    <n v="28"/>
    <n v="19"/>
    <n v="47"/>
    <m/>
  </r>
  <r>
    <x v="7"/>
    <x v="0"/>
    <d v="2024-11-12T00:00:00"/>
    <d v="2024-11-12T00:00:00"/>
    <s v="Individual Planning Time/Work/Correspondence with Client;"/>
    <x v="1"/>
    <s v="Virtual"/>
    <s v="Virtual"/>
    <s v="Virtual"/>
    <n v="1"/>
    <n v="0"/>
    <n v="1"/>
    <n v="1"/>
    <m/>
  </r>
  <r>
    <x v="37"/>
    <x v="0"/>
    <d v="2024-11-12T00:00:00"/>
    <d v="2024-11-12T00:00:00"/>
    <s v="2425-102A Cancer Support North Texas"/>
    <x v="1"/>
    <s v="Virtual"/>
    <s v="Virtual"/>
    <s v="Virtual"/>
    <n v="1"/>
    <n v="0"/>
    <n v="7"/>
    <n v="7"/>
    <m/>
  </r>
  <r>
    <x v="44"/>
    <x v="2"/>
    <d v="2024-11-12T00:00:00"/>
    <d v="2024-11-12T00:00:00"/>
    <s v="Awaken Creativity Visual Artist Group South"/>
    <x v="0"/>
    <s v="Cliff Temple Baptist Church"/>
    <s v="134 W 10th St"/>
    <n v="75208"/>
    <n v="1"/>
    <n v="11"/>
    <m/>
    <n v="11"/>
    <n v="6"/>
  </r>
  <r>
    <x v="0"/>
    <x v="1"/>
    <d v="2024-11-12T00:00:00"/>
    <d v="2024-11-12T00:00:00"/>
    <s v="Professional Ballet Folklorico Company"/>
    <x v="0"/>
    <s v="Anita Martinez Recreation Center"/>
    <s v="3212 N Winnetka Ave, Dallas, TX 75212"/>
    <n v="75212"/>
    <n v="1"/>
    <n v="9"/>
    <n v="0"/>
    <n v="9"/>
    <m/>
  </r>
  <r>
    <x v="1"/>
    <x v="0"/>
    <d v="2024-11-12T00:00:00"/>
    <d v="2024-11-19T00:00:00"/>
    <s v="Identity of Music"/>
    <x v="0"/>
    <s v="Uplift White Rock Prep (T)"/>
    <s v="7370 Valley Glen Drive, Dallas, TX "/>
    <n v="75228"/>
    <n v="8"/>
    <m/>
    <n v="86"/>
    <n v="86"/>
    <m/>
  </r>
  <r>
    <x v="7"/>
    <x v="0"/>
    <d v="2024-11-12T00:00:00"/>
    <d v="2024-11-12T00:00:00"/>
    <s v="(A)Live"/>
    <x v="0"/>
    <s v="Rosemont Upper School"/>
    <s v="719 N Montclair Ave"/>
    <n v="75208"/>
    <n v="1"/>
    <n v="0"/>
    <n v="12"/>
    <n v="12"/>
    <m/>
  </r>
  <r>
    <x v="7"/>
    <x v="0"/>
    <d v="2024-11-12T00:00:00"/>
    <d v="2024-11-12T00:00:00"/>
    <s v="(A)Live"/>
    <x v="0"/>
    <s v="Sudie L. Williams TAG Academy"/>
    <s v="12600 Welch Rd"/>
    <n v="75244"/>
    <n v="1"/>
    <n v="0"/>
    <n v="8"/>
    <n v="8"/>
    <m/>
  </r>
  <r>
    <x v="7"/>
    <x v="0"/>
    <d v="2024-11-12T00:00:00"/>
    <d v="2024-11-12T00:00:00"/>
    <s v="Learning HUBS"/>
    <x v="0"/>
    <s v="For Oak Cliff"/>
    <s v="907 E Ledbetter Dr"/>
    <n v="75216"/>
    <n v="1"/>
    <n v="0"/>
    <n v="4"/>
    <n v="4"/>
    <m/>
  </r>
  <r>
    <x v="7"/>
    <x v="0"/>
    <d v="2024-11-12T00:00:00"/>
    <d v="2024-11-12T00:00:00"/>
    <s v="Thriving Minds After School"/>
    <x v="0"/>
    <s v="Lakewood Elementary School"/>
    <s v="3000 Hillbrook St"/>
    <n v="75214"/>
    <n v="1"/>
    <n v="0"/>
    <n v="39"/>
    <n v="39"/>
    <m/>
  </r>
  <r>
    <x v="7"/>
    <x v="0"/>
    <d v="2024-11-12T00:00:00"/>
    <d v="2024-11-12T00:00:00"/>
    <s v="Thriving Minds After School"/>
    <x v="0"/>
    <s v="Nathan Adams Elementary School"/>
    <s v="12600 Welch Rd"/>
    <n v="75244"/>
    <n v="1"/>
    <n v="0"/>
    <n v="24"/>
    <n v="24"/>
    <m/>
  </r>
  <r>
    <x v="7"/>
    <x v="0"/>
    <d v="2024-11-12T00:00:00"/>
    <d v="2024-11-12T00:00:00"/>
    <s v="Thriving Minds After School"/>
    <x v="0"/>
    <s v="Rosemont Lower School"/>
    <s v="1919 Stevens Forest Dr"/>
    <n v="75208"/>
    <n v="1"/>
    <n v="0"/>
    <n v="85"/>
    <n v="85"/>
    <m/>
  </r>
  <r>
    <x v="7"/>
    <x v="0"/>
    <d v="2024-11-12T00:00:00"/>
    <d v="2024-11-12T00:00:00"/>
    <s v="Thriving Minds After School"/>
    <x v="0"/>
    <s v="Rosemont Upper School"/>
    <s v="719 N Montclair Ave"/>
    <n v="75208"/>
    <n v="1"/>
    <n v="0"/>
    <n v="15"/>
    <n v="15"/>
    <m/>
  </r>
  <r>
    <x v="7"/>
    <x v="0"/>
    <d v="2024-11-12T00:00:00"/>
    <d v="2024-11-12T00:00:00"/>
    <s v="Thriving Minds After School"/>
    <x v="0"/>
    <s v="Harry C. Withers Elementary School"/>
    <s v="3959 Northhaven Rd"/>
    <n v="75229"/>
    <n v="1"/>
    <n v="0"/>
    <n v="71"/>
    <n v="71"/>
    <m/>
  </r>
  <r>
    <x v="9"/>
    <x v="5"/>
    <d v="2024-11-12T00:00:00"/>
    <d v="2024-11-12T00:00:00"/>
    <s v="Flores y Calaveras"/>
    <x v="0"/>
    <s v="Botello ES"/>
    <s v="225 S Marsalis Ave. Dallas"/>
    <n v="75203"/>
    <n v="2"/>
    <n v="179"/>
    <n v="0"/>
    <n v="179"/>
    <m/>
  </r>
  <r>
    <x v="9"/>
    <x v="1"/>
    <d v="2024-11-12T00:00:00"/>
    <d v="2024-11-14T00:00:00"/>
    <s v="Tina's Journey"/>
    <x v="0"/>
    <s v="Dallas Children's Theatre"/>
    <s v="5938 Skillman St."/>
    <n v="75231"/>
    <n v="3"/>
    <n v="0"/>
    <n v="19"/>
    <n v="19"/>
    <m/>
  </r>
  <r>
    <x v="15"/>
    <x v="9"/>
    <d v="2024-11-12T00:00:00"/>
    <d v="2024-11-12T00:00:00"/>
    <s v="Spanish World School"/>
    <x v="0"/>
    <s v="Hall of State"/>
    <s v="3939 Grand Avenue"/>
    <n v="75210"/>
    <n v="1"/>
    <s v="X"/>
    <n v="17"/>
    <n v="17"/>
    <m/>
  </r>
  <r>
    <x v="15"/>
    <x v="9"/>
    <d v="2024-11-12T00:00:00"/>
    <d v="2024-11-12T00:00:00"/>
    <s v="Skill USA TX "/>
    <x v="0"/>
    <s v="Hall of State"/>
    <s v="3939 Grand Avenue"/>
    <n v="75210"/>
    <n v="1"/>
    <s v="X"/>
    <n v="10"/>
    <n v="10"/>
    <m/>
  </r>
  <r>
    <x v="16"/>
    <x v="0"/>
    <d v="2024-11-12T00:00:00"/>
    <d v="2024-11-12T00:00:00"/>
    <s v="Go van Gogh"/>
    <x v="0"/>
    <s v="Ebby Halliday Elementary"/>
    <s v="10210 Teagarden Rd"/>
    <n v="75217"/>
    <n v="1"/>
    <m/>
    <n v="20"/>
    <n v="20"/>
    <m/>
  </r>
  <r>
    <x v="16"/>
    <x v="0"/>
    <d v="2024-11-12T00:00:00"/>
    <d v="2024-11-12T00:00:00"/>
    <s v="Go van Gogh"/>
    <x v="0"/>
    <s v="Ebby Halliday Elementary"/>
    <s v="10210 Teagarden Rd"/>
    <n v="75217"/>
    <n v="1"/>
    <m/>
    <n v="17"/>
    <n v="17"/>
    <m/>
  </r>
  <r>
    <x v="16"/>
    <x v="0"/>
    <d v="2024-11-12T00:00:00"/>
    <d v="2024-11-12T00:00:00"/>
    <s v="Go van Gogh"/>
    <x v="0"/>
    <s v="Ebby Halliday Elementary"/>
    <s v="10210 Teagarden Rd"/>
    <n v="75217"/>
    <n v="2"/>
    <m/>
    <n v="34"/>
    <n v="34"/>
    <m/>
  </r>
  <r>
    <x v="16"/>
    <x v="0"/>
    <d v="2024-11-12T00:00:00"/>
    <d v="2024-11-12T00:00:00"/>
    <s v="Arturo's Preschool"/>
    <x v="0"/>
    <s v="Dallas Museum of Art"/>
    <s v="1717 N Harwood"/>
    <n v="75201"/>
    <n v="1"/>
    <m/>
    <n v="35"/>
    <n v="35"/>
    <m/>
  </r>
  <r>
    <x v="53"/>
    <x v="5"/>
    <d v="2024-11-12T00:00:00"/>
    <d v="2024-11-12T00:00:00"/>
    <s v="Grainger Things - The Power of Percy"/>
    <x v="0"/>
    <s v="Meyerson Symphony Center"/>
    <s v="2301 Flora"/>
    <n v="75201"/>
    <n v="1"/>
    <n v="271"/>
    <n v="383"/>
    <n v="654"/>
    <m/>
  </r>
  <r>
    <x v="38"/>
    <x v="5"/>
    <d v="2024-11-12T00:00:00"/>
    <d v="2024-11-12T00:00:00"/>
    <s v="Hanif Abdurraqib at Deep Vellum Books"/>
    <x v="0"/>
    <s v="Deep Vellum Books &amp; Publishing"/>
    <s v="3000 Commerce Street"/>
    <n v="75226"/>
    <n v="1"/>
    <n v="0"/>
    <n v="150"/>
    <n v="150"/>
    <m/>
  </r>
  <r>
    <x v="33"/>
    <x v="5"/>
    <d v="2024-11-12T00:00:00"/>
    <d v="2024-11-15T00:00:00"/>
    <s v="PEPITO Student Matinee Performances"/>
    <x v="0"/>
    <s v="Winspear Opera House"/>
    <s v="2403 Flora St"/>
    <n v="75201"/>
    <n v="4"/>
    <n v="0"/>
    <n v="5613"/>
    <n v="5613"/>
    <m/>
  </r>
  <r>
    <x v="37"/>
    <x v="0"/>
    <d v="2024-11-12T00:00:00"/>
    <d v="2024-11-12T00:00:00"/>
    <s v="Stone Soup--Emerging Voices"/>
    <x v="0"/>
    <s v="The Writer's Garret"/>
    <s v="215 S. Tyler Street"/>
    <n v="75208"/>
    <n v="1"/>
    <n v="0"/>
    <n v="11"/>
    <n v="11"/>
    <m/>
  </r>
  <r>
    <x v="32"/>
    <x v="8"/>
    <d v="2024-11-12T00:00:00"/>
    <d v="2024-11-12T00:00:00"/>
    <s v="KidFilm/USAFF preview member screening of &quot;Red One&quot; in IMAX (with Rec Centers in attendance)"/>
    <x v="0"/>
    <s v="AMC Northpark"/>
    <s v="8687 N Central Expwy"/>
    <n v="75225"/>
    <n v="1"/>
    <n v="0"/>
    <n v="350"/>
    <n v="350"/>
    <m/>
  </r>
  <r>
    <x v="0"/>
    <x v="0"/>
    <d v="2024-11-12T00:00:00"/>
    <d v="2024-11-12T00:00:00"/>
    <s v="Zumba Gold"/>
    <x v="1"/>
    <s v="Zoom"/>
    <m/>
    <m/>
    <n v="1"/>
    <n v="0"/>
    <n v="328"/>
    <n v="328"/>
    <m/>
  </r>
  <r>
    <x v="0"/>
    <x v="0"/>
    <d v="2024-11-13T00:00:00"/>
    <d v="2024-11-13T00:00:00"/>
    <s v="Senior Ballet Folklorico Company"/>
    <x v="0"/>
    <s v="Exall Park Recreation Center"/>
    <s v="1355 Adair St, Dallas, TX 75204"/>
    <n v="75204"/>
    <n v="1"/>
    <n v="4"/>
    <n v="0"/>
    <n v="4"/>
    <m/>
  </r>
  <r>
    <x v="0"/>
    <x v="1"/>
    <d v="2024-11-13T00:00:00"/>
    <d v="2024-11-13T00:00:00"/>
    <s v="Junior Professional Company"/>
    <x v="0"/>
    <s v="Anita Martinez Recreation Center"/>
    <s v="4422 Live Oak St, Dallas, TX"/>
    <n v="75204"/>
    <n v="1"/>
    <n v="10"/>
    <n v="0"/>
    <n v="10"/>
    <m/>
  </r>
  <r>
    <x v="7"/>
    <x v="0"/>
    <d v="2024-11-13T00:00:00"/>
    <d v="2024-11-13T00:00:00"/>
    <s v="Learning HUBS"/>
    <x v="0"/>
    <s v="For Oak Cliff"/>
    <s v="907 E Ledbetter Dr"/>
    <n v="75216"/>
    <n v="1"/>
    <n v="0"/>
    <n v="7"/>
    <n v="7"/>
    <m/>
  </r>
  <r>
    <x v="7"/>
    <x v="0"/>
    <d v="2024-11-13T00:00:00"/>
    <d v="2024-11-13T00:00:00"/>
    <s v="Thriving Minds After School"/>
    <x v="0"/>
    <s v="Nathan Adams Elementary School"/>
    <s v="12600 Welch Rd"/>
    <n v="75244"/>
    <n v="1"/>
    <n v="0"/>
    <n v="27"/>
    <n v="27"/>
    <m/>
  </r>
  <r>
    <x v="7"/>
    <x v="0"/>
    <d v="2024-11-13T00:00:00"/>
    <d v="2024-11-13T00:00:00"/>
    <s v="Thriving Minds After School"/>
    <x v="0"/>
    <s v="Montessori Academy at Onesimo Hernandez"/>
    <s v="5555 Maple Ave"/>
    <n v="75235"/>
    <n v="1"/>
    <n v="0"/>
    <n v="40"/>
    <n v="40"/>
    <m/>
  </r>
  <r>
    <x v="7"/>
    <x v="0"/>
    <d v="2024-11-13T00:00:00"/>
    <d v="2024-11-13T00:00:00"/>
    <s v="Thriving Minds After School"/>
    <x v="0"/>
    <s v="Prestonwood Montessori at E.D. Walker"/>
    <s v="5700 Wozencraft Dr"/>
    <s v=" 75230"/>
    <n v="1"/>
    <n v="0"/>
    <n v="64"/>
    <n v="64"/>
    <m/>
  </r>
  <r>
    <x v="7"/>
    <x v="0"/>
    <d v="2024-11-13T00:00:00"/>
    <d v="2024-11-13T00:00:00"/>
    <s v="Thriving Minds After School"/>
    <x v="0"/>
    <s v="Rosemont Lower School"/>
    <s v="1919 Stevens Forest Dr"/>
    <n v="75208"/>
    <n v="1"/>
    <n v="0"/>
    <n v="93"/>
    <n v="93"/>
    <m/>
  </r>
  <r>
    <x v="7"/>
    <x v="0"/>
    <d v="2024-11-13T00:00:00"/>
    <d v="2024-11-13T00:00:00"/>
    <s v="Thriving Minds After School"/>
    <x v="0"/>
    <s v="Rosemont Upper School"/>
    <s v="719 N Montclair Ave"/>
    <n v="75208"/>
    <n v="1"/>
    <n v="0"/>
    <n v="15"/>
    <n v="15"/>
    <m/>
  </r>
  <r>
    <x v="7"/>
    <x v="0"/>
    <d v="2024-11-13T00:00:00"/>
    <d v="2024-11-13T00:00:00"/>
    <s v="Thriving Minds After School"/>
    <x v="0"/>
    <s v="Harry C. Withers Elementary School"/>
    <s v="3959 Northhaven Rd"/>
    <n v="75229"/>
    <n v="1"/>
    <n v="0"/>
    <n v="71"/>
    <n v="71"/>
    <m/>
  </r>
  <r>
    <x v="7"/>
    <x v="0"/>
    <d v="2024-11-13T00:00:00"/>
    <d v="2024-11-13T00:00:00"/>
    <s v="6DQ-R - Observation"/>
    <x v="0"/>
    <s v="Montessori Academy at Onesimo Hernandez"/>
    <s v="5555 Maple Ave"/>
    <n v="75235"/>
    <n v="1"/>
    <n v="0"/>
    <n v="1"/>
    <n v="1"/>
    <m/>
  </r>
  <r>
    <x v="7"/>
    <x v="0"/>
    <d v="2024-11-13T00:00:00"/>
    <d v="2024-11-13T00:00:00"/>
    <s v="6DQ-R - Observation"/>
    <x v="0"/>
    <s v="Montessori Academy at Onesimo Hernandez"/>
    <s v="5555 Maple Ave"/>
    <n v="75235"/>
    <n v="1"/>
    <n v="0"/>
    <n v="1"/>
    <n v="1"/>
    <m/>
  </r>
  <r>
    <x v="7"/>
    <x v="0"/>
    <d v="2024-11-13T00:00:00"/>
    <d v="2024-11-13T00:00:00"/>
    <s v="6DQ-R - Self-Reflection"/>
    <x v="0"/>
    <s v="Montessori Academy at Onesimo Hernandez"/>
    <s v="5555 Maple Ave"/>
    <n v="75235"/>
    <n v="1"/>
    <n v="0"/>
    <n v="1"/>
    <n v="1"/>
    <m/>
  </r>
  <r>
    <x v="7"/>
    <x v="0"/>
    <d v="2024-11-13T00:00:00"/>
    <d v="2024-11-13T00:00:00"/>
    <s v="6DQ-R - Self-Reflection"/>
    <x v="0"/>
    <s v="Montessori Academy at Onesimo Hernandez"/>
    <s v="5555 Maple Ave"/>
    <n v="75235"/>
    <n v="1"/>
    <n v="0"/>
    <n v="1"/>
    <n v="1"/>
    <m/>
  </r>
  <r>
    <x v="9"/>
    <x v="5"/>
    <d v="2024-11-13T00:00:00"/>
    <d v="2024-11-13T00:00:00"/>
    <s v="Flores y Calaveras"/>
    <x v="0"/>
    <s v="Clinton Russel ES"/>
    <s v="3031 S Beckley Ave. Dallas"/>
    <n v="75224"/>
    <n v="1"/>
    <n v="120"/>
    <n v="0"/>
    <n v="120"/>
    <m/>
  </r>
  <r>
    <x v="13"/>
    <x v="5"/>
    <d v="2024-11-13T00:00:00"/>
    <d v="2024-11-22T00:00:00"/>
    <s v="A Charlie Brown Christmas- student matinee"/>
    <x v="0"/>
    <s v="Rosewood Center for Family Arts"/>
    <s v="5938 Skillman St"/>
    <n v="75231"/>
    <n v="13"/>
    <n v="4152"/>
    <n v="145"/>
    <n v="4297"/>
    <m/>
  </r>
  <r>
    <x v="15"/>
    <x v="3"/>
    <d v="2024-11-13T00:00:00"/>
    <d v="2024-11-13T00:00:00"/>
    <s v="Patron Party "/>
    <x v="0"/>
    <s v="Home of Cal and Clare Chaney"/>
    <s v="5907 Swiss Avenue "/>
    <n v="75214"/>
    <n v="1"/>
    <s v="X"/>
    <n v="80"/>
    <n v="80"/>
    <m/>
  </r>
  <r>
    <x v="15"/>
    <x v="3"/>
    <d v="2024-11-13T00:00:00"/>
    <d v="2024-11-13T00:00:00"/>
    <s v="DHS Board Meeting"/>
    <x v="0"/>
    <s v="Hall of State"/>
    <s v="3939 Grand Avenue"/>
    <n v="75210"/>
    <n v="1"/>
    <s v="X"/>
    <n v="23"/>
    <n v="23"/>
    <m/>
  </r>
  <r>
    <x v="16"/>
    <x v="0"/>
    <d v="2024-11-13T00:00:00"/>
    <d v="2024-11-13T00:00:00"/>
    <s v="All Access Art"/>
    <x v="0"/>
    <s v="Dallas Museum of Art"/>
    <s v="1717 N Harwood"/>
    <n v="75201"/>
    <n v="1"/>
    <m/>
    <n v="18"/>
    <n v="18"/>
    <m/>
  </r>
  <r>
    <x v="16"/>
    <x v="0"/>
    <d v="2024-11-13T00:00:00"/>
    <d v="2024-11-13T00:00:00"/>
    <s v="Go van Gogh"/>
    <x v="0"/>
    <s v="Dallas International School"/>
    <s v="6039 Churchill Way"/>
    <n v="75230"/>
    <n v="1"/>
    <m/>
    <n v="19"/>
    <n v="19"/>
    <m/>
  </r>
  <r>
    <x v="16"/>
    <x v="0"/>
    <d v="2024-11-13T00:00:00"/>
    <d v="2024-11-13T00:00:00"/>
    <s v="DISD PreK Partnership"/>
    <x v="0"/>
    <s v="Dallas Museum of Art"/>
    <s v="1717 N Harwood"/>
    <n v="75201"/>
    <n v="1"/>
    <m/>
    <n v="13"/>
    <n v="13"/>
    <m/>
  </r>
  <r>
    <x v="39"/>
    <x v="0"/>
    <d v="2024-11-13T00:00:00"/>
    <d v="2024-11-13T00:00:00"/>
    <s v="DISD Mentoring/clinic"/>
    <x v="0"/>
    <s v="Franklin Middle School"/>
    <s v="6920 Meadow Rd"/>
    <n v="75230"/>
    <n v="1"/>
    <n v="0"/>
    <n v="35"/>
    <n v="35"/>
    <m/>
  </r>
  <r>
    <x v="39"/>
    <x v="0"/>
    <d v="2024-11-13T00:00:00"/>
    <d v="2024-11-13T00:00:00"/>
    <s v="DISD Mentoring/clinic"/>
    <x v="0"/>
    <s v="Sudie Williams "/>
    <s v="4518 Pomona Rd"/>
    <n v="75209"/>
    <n v="1"/>
    <n v="0"/>
    <n v="25"/>
    <n v="25"/>
    <m/>
  </r>
  <r>
    <x v="27"/>
    <x v="10"/>
    <s v="N/A"/>
    <s v="N/A"/>
    <s v="NO EVENTS- DEC 2024"/>
    <x v="2"/>
    <m/>
    <m/>
    <m/>
    <m/>
    <m/>
    <m/>
    <n v="0"/>
    <m/>
  </r>
  <r>
    <x v="22"/>
    <x v="0"/>
    <d v="2024-11-13T00:00:00"/>
    <d v="2024-11-13T00:00:00"/>
    <s v="Access Program: Life Works Community"/>
    <x v="0"/>
    <s v="Nasher Sculpture Center"/>
    <s v="2001 Flora St. "/>
    <n v="75201"/>
    <n v="1"/>
    <m/>
    <n v="16"/>
    <n v="16"/>
    <m/>
  </r>
  <r>
    <x v="22"/>
    <x v="0"/>
    <d v="2024-11-13T00:00:00"/>
    <d v="2024-11-13T00:00:00"/>
    <s v="Outreach Program: UT Southwestern"/>
    <x v="0"/>
    <s v="UT Southwestern Medical Center"/>
    <s v="5323 Harry Hines Blvd"/>
    <n v="75390"/>
    <n v="1"/>
    <m/>
    <n v="4"/>
    <n v="4"/>
    <m/>
  </r>
  <r>
    <x v="22"/>
    <x v="9"/>
    <d v="2024-11-13T00:00:00"/>
    <d v="2024-11-13T00:00:00"/>
    <s v="Guided Tour: Bryan Adams HS"/>
    <x v="0"/>
    <s v="Nasher Sculpture Center"/>
    <s v="2001 Flora St. "/>
    <n v="75201"/>
    <n v="1"/>
    <m/>
    <n v="50"/>
    <n v="50"/>
    <m/>
  </r>
  <r>
    <x v="24"/>
    <x v="0"/>
    <d v="2024-11-13T00:00:00"/>
    <d v="2024-11-13T00:00:00"/>
    <s v="Tech Truck "/>
    <x v="0"/>
    <s v="Lion of Judah Montessori"/>
    <s v="3028 S Malcolm X Blvd"/>
    <n v="75215"/>
    <n v="1"/>
    <m/>
    <n v="15"/>
    <n v="15"/>
    <m/>
  </r>
  <r>
    <x v="24"/>
    <x v="0"/>
    <d v="2024-11-13T00:00:00"/>
    <d v="2024-11-13T00:00:00"/>
    <s v="Tech Truck "/>
    <x v="0"/>
    <s v="Brother Bills Helping Hand"/>
    <s v="2300 Canada Dr"/>
    <n v="75212"/>
    <n v="1"/>
    <m/>
    <n v="16"/>
    <n v="16"/>
    <m/>
  </r>
  <r>
    <x v="43"/>
    <x v="5"/>
    <d v="2024-11-13T00:00:00"/>
    <d v="2024-11-13T00:00:00"/>
    <s v="Charles Barr Concerts For Head Start"/>
    <x v="0"/>
    <s v="Roseland Homes Head Start"/>
    <s v="2011 N Washington Ave"/>
    <s v="75204-4244"/>
    <n v="1"/>
    <n v="0"/>
    <n v="45"/>
    <n v="45"/>
    <m/>
  </r>
  <r>
    <x v="43"/>
    <x v="5"/>
    <d v="2024-11-13T00:00:00"/>
    <d v="2024-11-13T00:00:00"/>
    <s v="Charles Barr Concerts For Head Start"/>
    <x v="0"/>
    <s v="Roseland Homes Head Start"/>
    <s v="2011 N Washington Ave"/>
    <s v="75204-4244"/>
    <n v="1"/>
    <n v="0"/>
    <n v="50"/>
    <n v="50"/>
    <m/>
  </r>
  <r>
    <x v="43"/>
    <x v="5"/>
    <d v="2024-11-13T00:00:00"/>
    <d v="2024-11-13T00:00:00"/>
    <s v="Dallas Area Senior Concerts"/>
    <x v="0"/>
    <s v="Belmont Village Senior Living: MC"/>
    <s v="3535 North Hall"/>
    <n v="75219"/>
    <n v="1"/>
    <n v="0"/>
    <n v="25"/>
    <n v="25"/>
    <m/>
  </r>
  <r>
    <x v="43"/>
    <x v="5"/>
    <d v="2024-11-13T00:00:00"/>
    <d v="2024-11-13T00:00:00"/>
    <s v="Dallas Area Senior Concerts"/>
    <x v="0"/>
    <s v="Belmont Village Senior Living: AL"/>
    <s v="3535 North Hall"/>
    <n v="75219"/>
    <n v="1"/>
    <n v="0"/>
    <n v="60"/>
    <n v="60"/>
    <m/>
  </r>
  <r>
    <x v="33"/>
    <x v="3"/>
    <d v="2024-11-13T00:00:00"/>
    <d v="2024-11-13T00:00:00"/>
    <s v="PELLEAS AND MELISANDE Crescendo Wednesday Pre-Show Mixer"/>
    <x v="0"/>
    <s v="Winspear Opera House"/>
    <s v="2403 Flora St"/>
    <n v="75201"/>
    <n v="1"/>
    <n v="0"/>
    <n v="46"/>
    <n v="46"/>
    <m/>
  </r>
  <r>
    <x v="31"/>
    <x v="5"/>
    <d v="2024-11-13T00:00:00"/>
    <d v="2024-11-13T00:00:00"/>
    <s v="Dallas Arboretum Holiday Opening"/>
    <x v="0"/>
    <s v="Dallas Arboretum"/>
    <s v="8525 Garland Road"/>
    <n v="75218"/>
    <n v="1"/>
    <m/>
    <n v="500"/>
    <n v="500"/>
    <m/>
  </r>
  <r>
    <x v="37"/>
    <x v="0"/>
    <d v="2024-11-14T00:00:00"/>
    <d v="2024-11-14T00:00:00"/>
    <s v="2425-101A CAVARTS Writing Workshop "/>
    <x v="1"/>
    <s v="Virtual"/>
    <s v="Virtual"/>
    <s v="Virtual"/>
    <n v="1"/>
    <n v="0"/>
    <n v="3"/>
    <n v="3"/>
    <m/>
  </r>
  <r>
    <x v="44"/>
    <x v="0"/>
    <d v="2024-11-14T00:00:00"/>
    <d v="2024-11-14T00:00:00"/>
    <s v="Actors Feedback"/>
    <x v="0"/>
    <s v="Central Commons"/>
    <s v="4711 Westside Dr"/>
    <n v="75209"/>
    <n v="1"/>
    <n v="4"/>
    <n v="5"/>
    <n v="9"/>
    <m/>
  </r>
  <r>
    <x v="0"/>
    <x v="1"/>
    <d v="2024-11-14T00:00:00"/>
    <d v="2024-11-14T00:00:00"/>
    <s v="Children's Professional Ballet Folklorico Company"/>
    <x v="0"/>
    <s v="Anita Martinez Recreation Center"/>
    <s v="4422 Live Oak St, Dallas, TX"/>
    <n v="75204"/>
    <n v="1"/>
    <n v="14"/>
    <n v="0"/>
    <n v="14"/>
    <m/>
  </r>
  <r>
    <x v="7"/>
    <x v="0"/>
    <d v="2024-11-14T00:00:00"/>
    <d v="2024-11-14T00:00:00"/>
    <s v="Learning HUBS"/>
    <x v="0"/>
    <s v="Nash Davis Recreation Center"/>
    <s v="3711 N Hampton Rd"/>
    <n v="75213"/>
    <n v="1"/>
    <n v="0"/>
    <n v="10"/>
    <n v="10"/>
    <m/>
  </r>
  <r>
    <x v="7"/>
    <x v="0"/>
    <d v="2024-11-14T00:00:00"/>
    <d v="2024-11-14T00:00:00"/>
    <s v="Learning HUBS"/>
    <x v="0"/>
    <s v="Pleasant Oaks"/>
    <s v="8701 Greenmound Ave"/>
    <n v="75227"/>
    <n v="1"/>
    <n v="0"/>
    <n v="3"/>
    <n v="3"/>
    <m/>
  </r>
  <r>
    <x v="7"/>
    <x v="0"/>
    <d v="2024-11-14T00:00:00"/>
    <d v="2024-11-14T00:00:00"/>
    <s v="Learning HUBS"/>
    <x v="0"/>
    <s v="Vickery Meadows"/>
    <s v="7110 Holly Hill Dr"/>
    <n v="75231"/>
    <n v="1"/>
    <n v="0"/>
    <n v="7"/>
    <n v="7"/>
    <m/>
  </r>
  <r>
    <x v="7"/>
    <x v="0"/>
    <d v="2024-11-14T00:00:00"/>
    <d v="2024-11-14T00:00:00"/>
    <s v="Professional Learning Youth Presenter's Fall 2024- Spring 2025"/>
    <x v="0"/>
    <s v="Big Thought HQ"/>
    <s v="1409 Botham Jean Blvd., Suite 1015"/>
    <n v="75215"/>
    <n v="1"/>
    <n v="0"/>
    <n v="3"/>
    <n v="3"/>
    <m/>
  </r>
  <r>
    <x v="7"/>
    <x v="0"/>
    <d v="2024-11-14T00:00:00"/>
    <d v="2024-11-14T00:00:00"/>
    <s v="Thriving Minds After School "/>
    <x v="0"/>
    <s v="Anne Frank Elementary School"/>
    <s v="5201 Celestial Rd"/>
    <n v="75254"/>
    <n v="1"/>
    <n v="0"/>
    <n v="36"/>
    <n v="36"/>
    <m/>
  </r>
  <r>
    <x v="7"/>
    <x v="0"/>
    <d v="2024-11-14T00:00:00"/>
    <d v="2024-11-14T00:00:00"/>
    <s v="Thriving Minds After School"/>
    <x v="0"/>
    <s v="Nathan Adams Elementary School"/>
    <s v="12600 Welch Rd"/>
    <n v="75244"/>
    <n v="1"/>
    <n v="0"/>
    <n v="27"/>
    <n v="27"/>
    <m/>
  </r>
  <r>
    <x v="7"/>
    <x v="0"/>
    <d v="2024-11-14T00:00:00"/>
    <d v="2024-11-14T00:00:00"/>
    <s v="Thriving Minds After School"/>
    <x v="0"/>
    <s v="Montessori Academy at Onesimo Hernandez"/>
    <s v="5555 Maple Ave"/>
    <n v="75235"/>
    <n v="1"/>
    <n v="0"/>
    <n v="42"/>
    <n v="42"/>
    <m/>
  </r>
  <r>
    <x v="7"/>
    <x v="0"/>
    <d v="2024-11-14T00:00:00"/>
    <d v="2024-11-14T00:00:00"/>
    <s v="Thriving Minds After School"/>
    <x v="0"/>
    <s v="Rosemont Lower School"/>
    <s v="1919 Stevens Forest Dr"/>
    <n v="75208"/>
    <n v="1"/>
    <n v="0"/>
    <n v="86"/>
    <n v="86"/>
    <m/>
  </r>
  <r>
    <x v="7"/>
    <x v="0"/>
    <d v="2024-11-14T00:00:00"/>
    <d v="2024-11-14T00:00:00"/>
    <s v="Thriving Minds After School"/>
    <x v="0"/>
    <s v="Rosemont Upper School"/>
    <s v="719 N Montclair Ave"/>
    <n v="75208"/>
    <n v="1"/>
    <n v="0"/>
    <n v="21"/>
    <n v="21"/>
    <m/>
  </r>
  <r>
    <x v="7"/>
    <x v="3"/>
    <d v="2024-11-14T00:00:00"/>
    <d v="2024-11-14T00:00:00"/>
    <s v="Learning hub site visit/meeting"/>
    <x v="0"/>
    <s v="Nash Davis Recreation Center"/>
    <s v="3711 N Hampton Rd"/>
    <n v="75213"/>
    <n v="1"/>
    <n v="0"/>
    <n v="8"/>
    <n v="8"/>
    <m/>
  </r>
  <r>
    <x v="9"/>
    <x v="5"/>
    <d v="2024-11-14T00:00:00"/>
    <d v="2024-11-14T00:00:00"/>
    <s v="Flores y Calaveras"/>
    <x v="0"/>
    <s v="T.G. Terry ES"/>
    <s v="661 Greenspan Ave. Dallas"/>
    <n v="75232"/>
    <n v="1"/>
    <n v="127"/>
    <n v="0"/>
    <n v="127"/>
    <m/>
  </r>
  <r>
    <x v="14"/>
    <x v="9"/>
    <d v="2024-11-14T00:00:00"/>
    <d v="2024-11-14T00:00:00"/>
    <s v="Navarro College"/>
    <x v="0"/>
    <s v="The Sixth Floor Museum at Dealey Plaza"/>
    <s v="411 Elm Street"/>
    <n v="75202"/>
    <n v="1"/>
    <n v="16"/>
    <n v="0"/>
    <n v="16"/>
    <m/>
  </r>
  <r>
    <x v="14"/>
    <x v="0"/>
    <d v="2024-11-14T00:00:00"/>
    <d v="2024-11-14T00:00:00"/>
    <s v="Navarro College"/>
    <x v="0"/>
    <s v="The Sixth Floor Museum at Dealey Plaza"/>
    <s v="411 Elm Street"/>
    <n v="75202"/>
    <n v="1"/>
    <n v="1"/>
    <n v="15"/>
    <n v="16"/>
    <m/>
  </r>
  <r>
    <x v="15"/>
    <x v="3"/>
    <d v="2024-11-14T00:00:00"/>
    <d v="2024-11-14T00:00:00"/>
    <s v="White Rock Lake Foundation Gala"/>
    <x v="0"/>
    <s v="Hall of State"/>
    <s v="3939 Grand Avenue"/>
    <n v="75210"/>
    <n v="1"/>
    <s v="X"/>
    <n v="200"/>
    <n v="200"/>
    <m/>
  </r>
  <r>
    <x v="16"/>
    <x v="0"/>
    <d v="2024-11-14T00:00:00"/>
    <d v="2024-11-14T00:00:00"/>
    <s v="All Access Art"/>
    <x v="0"/>
    <s v="Dallas Museum of Art"/>
    <s v="1717 N Harwood"/>
    <n v="75201"/>
    <n v="1"/>
    <m/>
    <n v="17"/>
    <n v="17"/>
    <m/>
  </r>
  <r>
    <x v="18"/>
    <x v="5"/>
    <d v="2024-11-14T00:00:00"/>
    <d v="2024-11-14T00:00:00"/>
    <s v="LGBTQ Chamber Ribbon Cutting "/>
    <x v="0"/>
    <s v="La Cantera Arts Conservatory"/>
    <s v="1050 N Westmoreland #328"/>
    <n v="75211"/>
    <n v="1"/>
    <n v="0"/>
    <n v="58"/>
    <n v="58"/>
    <m/>
  </r>
  <r>
    <x v="22"/>
    <x v="9"/>
    <d v="2024-11-14T00:00:00"/>
    <d v="2024-11-14T00:00:00"/>
    <s v="Guided Tour: Lakewood Elementary"/>
    <x v="0"/>
    <s v="Nasher Sculpture Center"/>
    <s v="2001 Flora St. "/>
    <n v="75201"/>
    <n v="1"/>
    <m/>
    <n v="55"/>
    <n v="55"/>
    <m/>
  </r>
  <r>
    <x v="22"/>
    <x v="9"/>
    <d v="2024-11-14T00:00:00"/>
    <d v="2024-11-14T00:00:00"/>
    <s v="Guided Tour: Lakewood Elementary"/>
    <x v="0"/>
    <s v="Nasher Sculpture Center"/>
    <s v="2001 Flora St. "/>
    <n v="75201"/>
    <n v="1"/>
    <m/>
    <n v="55"/>
    <n v="55"/>
    <m/>
  </r>
  <r>
    <x v="22"/>
    <x v="9"/>
    <d v="2024-11-14T00:00:00"/>
    <d v="2024-11-14T00:00:00"/>
    <s v="Guided Tour: Lakewood Elementary"/>
    <x v="0"/>
    <s v="Nasher Sculpture Center"/>
    <s v="2001 Flora St. "/>
    <n v="75201"/>
    <n v="1"/>
    <m/>
    <n v="55"/>
    <n v="55"/>
    <m/>
  </r>
  <r>
    <x v="48"/>
    <x v="0"/>
    <d v="2024-11-14T00:00:00"/>
    <d v="2024-11-14T00:00:00"/>
    <s v="Portable Youth Film Program"/>
    <x v="0"/>
    <s v="Townview"/>
    <s v="1201 E 8th St"/>
    <n v="75203"/>
    <n v="1"/>
    <n v="0"/>
    <n v="18"/>
    <n v="18"/>
    <m/>
  </r>
  <r>
    <x v="24"/>
    <x v="0"/>
    <d v="2024-11-14T00:00:00"/>
    <d v="2024-11-14T00:00:00"/>
    <s v="Tech Truck "/>
    <x v="0"/>
    <s v="Maple Lawn Elementary"/>
    <s v="3120 Inwood Rd"/>
    <n v="75235"/>
    <n v="1"/>
    <m/>
    <n v="200"/>
    <n v="200"/>
    <m/>
  </r>
  <r>
    <x v="24"/>
    <x v="0"/>
    <d v="2024-11-14T00:00:00"/>
    <d v="2024-11-14T00:00:00"/>
    <s v="Tech Truck "/>
    <x v="0"/>
    <s v="Dallas PL - Pleasant Grove Branch"/>
    <s v="7310 Lake June Rd"/>
    <n v="75217"/>
    <n v="1"/>
    <m/>
    <n v="34"/>
    <n v="34"/>
    <m/>
  </r>
  <r>
    <x v="41"/>
    <x v="0"/>
    <d v="2024-11-14T00:00:00"/>
    <d v="2024-11-22T00:00:00"/>
    <s v="PatioLive!"/>
    <x v="0"/>
    <s v="Legacy Midtown"/>
    <s v="8240 Manderville Lane"/>
    <n v="75231"/>
    <n v="2"/>
    <m/>
    <n v="28"/>
    <n v="28"/>
    <m/>
  </r>
  <r>
    <x v="43"/>
    <x v="5"/>
    <d v="2024-11-14T00:00:00"/>
    <d v="2024-11-14T00:00:00"/>
    <s v="Charles Barr Concerts For Head Start"/>
    <x v="0"/>
    <s v="Lakewest Head Start Center"/>
    <s v="3737 Goldman Street, Bldg. B. Suite 100"/>
    <s v="75212-2471"/>
    <n v="1"/>
    <n v="0"/>
    <n v="51"/>
    <n v="51"/>
    <m/>
  </r>
  <r>
    <x v="43"/>
    <x v="5"/>
    <d v="2024-11-14T00:00:00"/>
    <d v="2024-11-14T00:00:00"/>
    <s v="Charles Barr Concerts For Head Start"/>
    <x v="0"/>
    <s v="Lakewest Head Start Center"/>
    <s v="3737 Goldman Street, Bldg. B. Suite 100"/>
    <s v="75212-2471"/>
    <n v="1"/>
    <n v="0"/>
    <n v="51"/>
    <n v="51"/>
    <m/>
  </r>
  <r>
    <x v="43"/>
    <x v="5"/>
    <d v="2024-11-14T00:00:00"/>
    <d v="2024-11-14T00:00:00"/>
    <s v="Dallas Area Senior Concerts"/>
    <x v="0"/>
    <s v="Brentwood Place Two"/>
    <s v="3505 South Buckner"/>
    <n v="75227"/>
    <n v="1"/>
    <n v="0"/>
    <n v="25"/>
    <n v="25"/>
    <m/>
  </r>
  <r>
    <x v="26"/>
    <x v="3"/>
    <d v="2024-11-14T00:00:00"/>
    <d v="2024-11-14T00:00:00"/>
    <s v="Dallas College Move-in"/>
    <x v="0"/>
    <s v="TBAAL "/>
    <s v="1309 Canton Street"/>
    <n v="75201"/>
    <n v="1"/>
    <n v="0"/>
    <n v="20"/>
    <n v="20"/>
    <m/>
  </r>
  <r>
    <x v="28"/>
    <x v="5"/>
    <d v="2024-11-14T00:00:00"/>
    <d v="2024-11-14T00:00:00"/>
    <s v="Oblesik awards Performance"/>
    <x v="0"/>
    <s v="Marriot"/>
    <s v="800 N Harwood St"/>
    <n v="75201"/>
    <n v="1"/>
    <n v="450"/>
    <m/>
    <n v="450"/>
    <m/>
  </r>
  <r>
    <x v="33"/>
    <x v="3"/>
    <d v="2024-11-14T00:00:00"/>
    <d v="2024-11-14T00:00:00"/>
    <s v="FLICKA Documentary Screening"/>
    <x v="0"/>
    <s v="Winspear Opera House"/>
    <s v="2403 Flora St"/>
    <n v="75201"/>
    <n v="1"/>
    <n v="0"/>
    <n v="262"/>
    <n v="262"/>
    <m/>
  </r>
  <r>
    <x v="30"/>
    <x v="5"/>
    <d v="2024-11-14T00:00:00"/>
    <d v="2024-11-30T00:00:00"/>
    <s v="Sleuth"/>
    <x v="0"/>
    <s v="Theatre Too"/>
    <s v="2688 Laclede St., #120"/>
    <n v="75201"/>
    <n v="10"/>
    <n v="180"/>
    <n v="209"/>
    <n v="389"/>
    <m/>
  </r>
  <r>
    <x v="7"/>
    <x v="0"/>
    <d v="2024-11-15T00:00:00"/>
    <d v="2024-11-15T00:00:00"/>
    <s v="Client Project Manager Meeting;"/>
    <x v="1"/>
    <s v="Virtual"/>
    <s v="Virtual"/>
    <s v="Virtual"/>
    <n v="1"/>
    <n v="0"/>
    <n v="3"/>
    <n v="3"/>
    <m/>
  </r>
  <r>
    <x v="2"/>
    <x v="5"/>
    <d v="2024-11-15T00:00:00"/>
    <d v="2024-11-16T00:00:00"/>
    <s v="AiR Journey to Sól"/>
    <x v="0"/>
    <s v="Arts Mission Oak Cliff"/>
    <s v="410 S Windomere Ave"/>
    <n v="75208"/>
    <n v="2"/>
    <n v="105"/>
    <n v="0"/>
    <n v="105"/>
    <m/>
  </r>
  <r>
    <x v="4"/>
    <x v="5"/>
    <d v="2024-11-15T00:00:00"/>
    <d v="2024-11-15T00:00:00"/>
    <s v="Outreach Performance"/>
    <x v="0"/>
    <s v="JJ Rhoads Learning Center"/>
    <s v="4401 S Second Ave"/>
    <n v="75210"/>
    <n v="1"/>
    <n v="0"/>
    <n v="100"/>
    <n v="100"/>
    <m/>
  </r>
  <r>
    <x v="7"/>
    <x v="0"/>
    <d v="2024-11-15T00:00:00"/>
    <d v="2024-11-15T00:00:00"/>
    <s v="Learning HUBS"/>
    <x v="0"/>
    <s v="For Oak Cliff"/>
    <s v="907 E Ledbetter Dr"/>
    <n v="75216"/>
    <n v="1"/>
    <n v="0"/>
    <n v="2"/>
    <n v="2"/>
    <m/>
  </r>
  <r>
    <x v="7"/>
    <x v="0"/>
    <d v="2024-11-15T00:00:00"/>
    <d v="2024-11-15T00:00:00"/>
    <s v="Thriving Minds After School"/>
    <x v="0"/>
    <s v="Nathan Adams Elementary School"/>
    <s v="12600 Welch Rd"/>
    <n v="75244"/>
    <n v="1"/>
    <n v="0"/>
    <n v="26"/>
    <n v="26"/>
    <m/>
  </r>
  <r>
    <x v="7"/>
    <x v="0"/>
    <d v="2024-11-15T00:00:00"/>
    <d v="2024-11-15T00:00:00"/>
    <s v="Thriving Minds After School"/>
    <x v="0"/>
    <s v="Prestonwood Montessori at E.D. Walker"/>
    <s v="5700 Wozencraft Dr"/>
    <s v=" 75230"/>
    <n v="1"/>
    <n v="0"/>
    <n v="57"/>
    <n v="57"/>
    <m/>
  </r>
  <r>
    <x v="7"/>
    <x v="0"/>
    <d v="2024-11-15T00:00:00"/>
    <d v="2024-11-15T00:00:00"/>
    <s v="Thriving Minds After School"/>
    <x v="0"/>
    <s v="Rosemont Lower School"/>
    <s v="1919 Stevens Forest Dr"/>
    <n v="75208"/>
    <n v="1"/>
    <n v="0"/>
    <n v="88"/>
    <n v="88"/>
    <m/>
  </r>
  <r>
    <x v="7"/>
    <x v="0"/>
    <d v="2024-11-15T00:00:00"/>
    <d v="2024-11-15T00:00:00"/>
    <s v="Thriving Minds After School"/>
    <x v="0"/>
    <s v="Rosemont Upper School"/>
    <s v="719 N Montclair Ave"/>
    <n v="75208"/>
    <n v="1"/>
    <n v="0"/>
    <n v="17"/>
    <n v="17"/>
    <m/>
  </r>
  <r>
    <x v="7"/>
    <x v="0"/>
    <d v="2024-11-15T00:00:00"/>
    <d v="2024-11-15T00:00:00"/>
    <s v="Thriving Minds After School"/>
    <x v="0"/>
    <s v="Harry C. Withers Elementary School"/>
    <s v="3959 Northhaven Rd"/>
    <n v="75229"/>
    <n v="1"/>
    <n v="0"/>
    <n v="61"/>
    <n v="61"/>
    <m/>
  </r>
  <r>
    <x v="7"/>
    <x v="0"/>
    <d v="2024-11-15T00:00:00"/>
    <d v="2024-11-15T00:00:00"/>
    <s v="6DQ-R - Observation"/>
    <x v="0"/>
    <s v="Prestonwood Montessori at E.D. Walker"/>
    <s v="5700 Wozencraft Dr"/>
    <s v=" 75230"/>
    <n v="1"/>
    <n v="0"/>
    <n v="1"/>
    <n v="1"/>
    <m/>
  </r>
  <r>
    <x v="9"/>
    <x v="5"/>
    <d v="2024-11-15T00:00:00"/>
    <d v="2024-11-15T00:00:00"/>
    <s v="Flores y Calaveras"/>
    <x v="0"/>
    <s v="Thomas Marsalis"/>
    <s v="5640 S Marsalis Ave, Dallas"/>
    <n v="75224"/>
    <n v="1"/>
    <n v="283"/>
    <n v="0"/>
    <n v="283"/>
    <m/>
  </r>
  <r>
    <x v="9"/>
    <x v="5"/>
    <d v="2024-11-15T00:00:00"/>
    <d v="2024-11-15T00:00:00"/>
    <s v="Yemaya Flamenco"/>
    <x v="0"/>
    <s v="Empire Room"/>
    <s v="1225 Riverfront Blvd."/>
    <n v="75207"/>
    <n v="1"/>
    <n v="100"/>
    <n v="0"/>
    <n v="100"/>
    <m/>
  </r>
  <r>
    <x v="15"/>
    <x v="1"/>
    <d v="2024-11-15T00:00:00"/>
    <d v="2024-11-15T00:00:00"/>
    <s v="Wedding Rehersal Dinner"/>
    <x v="0"/>
    <s v="Hall of State"/>
    <s v="3939 Grand Avenue"/>
    <n v="75210"/>
    <n v="1"/>
    <s v="X"/>
    <n v="160"/>
    <n v="160"/>
    <m/>
  </r>
  <r>
    <x v="16"/>
    <x v="8"/>
    <d v="2024-11-15T00:00:00"/>
    <d v="2024-11-15T00:00:00"/>
    <s v="Late Night"/>
    <x v="0"/>
    <s v="Dallas Museum of Art"/>
    <s v="1717 N Harwood"/>
    <n v="75201"/>
    <n v="13"/>
    <n v="433"/>
    <m/>
    <n v="433"/>
    <m/>
  </r>
  <r>
    <x v="16"/>
    <x v="0"/>
    <d v="2024-11-15T00:00:00"/>
    <d v="2024-11-15T00:00:00"/>
    <s v="Travis Partnership"/>
    <x v="0"/>
    <s v="William B. Travis TAG Academy"/>
    <s v="3001 McKinney Ave"/>
    <n v="75204"/>
    <n v="4"/>
    <m/>
    <n v="92"/>
    <n v="92"/>
    <m/>
  </r>
  <r>
    <x v="18"/>
    <x v="5"/>
    <d v="2024-11-15T00:00:00"/>
    <d v="2024-11-15T00:00:00"/>
    <s v="Book siging "/>
    <x v="0"/>
    <s v="Museum of Biblical Art"/>
    <s v="8893 Boedeker St, Dallas"/>
    <n v="75225"/>
    <n v="1"/>
    <n v="80"/>
    <n v="25"/>
    <n v="125"/>
    <m/>
  </r>
  <r>
    <x v="22"/>
    <x v="9"/>
    <d v="2024-11-15T00:00:00"/>
    <d v="2024-11-15T00:00:00"/>
    <s v="Guided Tour: Dallas College"/>
    <x v="0"/>
    <s v="Nasher Sculpture Center"/>
    <s v="2001 Flora St. "/>
    <n v="75201"/>
    <n v="1"/>
    <m/>
    <n v="31"/>
    <n v="31"/>
    <m/>
  </r>
  <r>
    <x v="24"/>
    <x v="0"/>
    <d v="2024-11-15T00:00:00"/>
    <d v="2024-11-15T00:00:00"/>
    <s v="Onsite Lab: Brain Power - Dissection"/>
    <x v="0"/>
    <s v="Perot Museum of Nature and Science"/>
    <s v="2201 N Field Street"/>
    <n v="75201"/>
    <n v="3"/>
    <n v="78"/>
    <n v="13"/>
    <n v="91"/>
    <m/>
  </r>
  <r>
    <x v="24"/>
    <x v="0"/>
    <d v="2024-11-15T00:00:00"/>
    <d v="2024-11-15T00:00:00"/>
    <s v="Onsite Lab: Solar Superstars"/>
    <x v="0"/>
    <s v="Perot Museum of Nature and Science"/>
    <s v="2201 N Field Street"/>
    <n v="75201"/>
    <n v="2"/>
    <n v="37"/>
    <n v="10"/>
    <n v="47"/>
    <m/>
  </r>
  <r>
    <x v="41"/>
    <x v="0"/>
    <d v="2024-11-15T00:00:00"/>
    <d v="2024-11-15T00:00:00"/>
    <s v="PatioLive!"/>
    <x v="0"/>
    <s v="Belmont Village"/>
    <s v="3535 N Hall St"/>
    <n v="75219"/>
    <n v="1"/>
    <m/>
    <n v="21"/>
    <n v="21"/>
    <m/>
  </r>
  <r>
    <x v="43"/>
    <x v="5"/>
    <d v="2024-11-15T00:00:00"/>
    <d v="2024-11-15T00:00:00"/>
    <s v="Dallas Area Senior Concerts"/>
    <x v="0"/>
    <s v="The Reserve at North Dallas"/>
    <s v="12271 Coit Road"/>
    <n v="75251"/>
    <n v="1"/>
    <n v="0"/>
    <n v="50"/>
    <n v="50"/>
    <m/>
  </r>
  <r>
    <x v="26"/>
    <x v="3"/>
    <d v="2024-11-15T00:00:00"/>
    <d v="2024-11-15T00:00:00"/>
    <s v="Dallas College Conferece"/>
    <x v="0"/>
    <s v="TBAAL "/>
    <s v="1309 Canton Street"/>
    <n v="75201"/>
    <n v="1"/>
    <n v="0"/>
    <n v="900"/>
    <n v="900"/>
    <m/>
  </r>
  <r>
    <x v="28"/>
    <x v="5"/>
    <d v="2024-11-15T00:00:00"/>
    <d v="2024-11-17T00:00:00"/>
    <s v="Touch Performance"/>
    <x v="0"/>
    <s v="Moody Performance Haall"/>
    <s v="2520 Flora St"/>
    <n v="75201"/>
    <n v="3"/>
    <n v="815"/>
    <n v="351"/>
    <n v="1166"/>
    <m/>
  </r>
  <r>
    <x v="29"/>
    <x v="5"/>
    <d v="2024-11-15T00:00:00"/>
    <d v="2024-10-14T00:00:00"/>
    <s v="Yemaya Flamenco"/>
    <x v="0"/>
    <s v="Latino Cultural Center"/>
    <s v="Live Oak"/>
    <n v="75227"/>
    <n v="2"/>
    <n v="120"/>
    <n v="30"/>
    <n v="150"/>
    <m/>
  </r>
  <r>
    <x v="0"/>
    <x v="0"/>
    <d v="2024-11-16T00:00:00"/>
    <d v="2024-11-16T00:00:00"/>
    <s v="ANMBF Dance Academy Ballet Folklorico Toddlers 9:30 AM"/>
    <x v="0"/>
    <s v="Anita Martinez Recreation Center"/>
    <s v="3212 N Winnetka Ave, Dallas, TX 75212"/>
    <n v="75212"/>
    <n v="1"/>
    <n v="21"/>
    <n v="0"/>
    <n v="21"/>
    <m/>
  </r>
  <r>
    <x v="0"/>
    <x v="1"/>
    <d v="2024-11-16T00:00:00"/>
    <d v="2024-11-16T00:00:00"/>
    <s v="Mini Professional Ballet Folklorico Company"/>
    <x v="0"/>
    <s v="Anita Martinez Recreation Center"/>
    <s v="3212 N Winnetka Ave, Dallas, TX 75212"/>
    <n v="75212"/>
    <n v="1"/>
    <n v="8"/>
    <n v="0"/>
    <n v="8"/>
    <m/>
  </r>
  <r>
    <x v="0"/>
    <x v="0"/>
    <d v="2024-11-16T00:00:00"/>
    <d v="2024-11-16T00:00:00"/>
    <s v="ANMBF Dance Academy Classical Ballet Kids 9:30 AM"/>
    <x v="0"/>
    <s v="Anita Martinez Recreation Center"/>
    <s v="3212 N Winnetka Ave, Dallas, TX 75212"/>
    <n v="75212"/>
    <n v="1"/>
    <n v="7"/>
    <n v="0"/>
    <n v="7"/>
    <m/>
  </r>
  <r>
    <x v="0"/>
    <x v="0"/>
    <d v="2024-11-16T00:00:00"/>
    <d v="2024-11-16T00:00:00"/>
    <s v="ANMBF Dance Academy Ballet Folklorico Kids 10:30 AM"/>
    <x v="0"/>
    <s v="Anita Martinez Recreation Center"/>
    <s v="3212 N Winnetka Ave, Dallas, TX 75212"/>
    <n v="75212"/>
    <n v="1"/>
    <n v="22"/>
    <n v="0"/>
    <n v="22"/>
    <m/>
  </r>
  <r>
    <x v="0"/>
    <x v="0"/>
    <d v="2024-11-16T00:00:00"/>
    <d v="2024-11-16T00:00:00"/>
    <s v="ANMBF Dance Academy Classical Ballet Toddlers 10:30 AM"/>
    <x v="0"/>
    <s v="Anita Martinez Recreation Center"/>
    <s v="3212 N Winnetka Ave, Dallas, TX 75212"/>
    <n v="75212"/>
    <n v="1"/>
    <n v="8"/>
    <n v="0"/>
    <n v="8"/>
    <m/>
  </r>
  <r>
    <x v="0"/>
    <x v="0"/>
    <d v="2024-11-16T00:00:00"/>
    <d v="2024-11-16T00:00:00"/>
    <s v="ANMBF Dance Academy Ballet Folklorico Kids 1 1:30 AM"/>
    <x v="0"/>
    <s v="Anita Martinez Recreation Center"/>
    <s v="3212 N Winnetka Ave, Dallas, TX 75212"/>
    <n v="75212"/>
    <n v="1"/>
    <n v="10"/>
    <n v="0"/>
    <n v="10"/>
    <m/>
  </r>
  <r>
    <x v="0"/>
    <x v="0"/>
    <d v="2024-11-16T00:00:00"/>
    <d v="2024-11-16T00:00:00"/>
    <s v="ANMBF Dance Academy Ballet Folklorico Teen and Adult Beginner 11:30 AM"/>
    <x v="0"/>
    <s v="Anita Martinez Recreation Center"/>
    <s v="3212 N Winnetka Ave, Dallas, TX 75212"/>
    <n v="75212"/>
    <n v="1"/>
    <n v="21"/>
    <n v="0"/>
    <n v="21"/>
    <m/>
  </r>
  <r>
    <x v="0"/>
    <x v="0"/>
    <d v="2024-11-16T00:00:00"/>
    <d v="2024-11-16T00:00:00"/>
    <s v="ANMBF Dance Academy Ballet Folklorico Teen and Adult Intermediate 12:30 PM"/>
    <x v="0"/>
    <s v="Anita Martinez Recreation Center"/>
    <s v="3212 N Winnetka Ave, Dallas, TX 75212"/>
    <n v="75212"/>
    <n v="1"/>
    <n v="5"/>
    <n v="0"/>
    <n v="5"/>
    <m/>
  </r>
  <r>
    <x v="2"/>
    <x v="0"/>
    <d v="2024-11-16T00:00:00"/>
    <d v="2024-11-16T00:00:00"/>
    <s v="The Art of Tea Workshop"/>
    <x v="0"/>
    <s v="Arts Mission Oak Cliff"/>
    <s v="410 S Windomere Ave"/>
    <n v="75208"/>
    <n v="1"/>
    <n v="3"/>
    <n v="0"/>
    <n v="3"/>
    <m/>
  </r>
  <r>
    <x v="7"/>
    <x v="0"/>
    <d v="2024-11-16T00:00:00"/>
    <d v="2024-11-16T00:00:00"/>
    <s v="Learning HUBS"/>
    <x v="0"/>
    <s v="For Oak Cliff"/>
    <s v="907 E Ledbetter Dr"/>
    <n v="75216"/>
    <n v="1"/>
    <n v="0"/>
    <n v="1"/>
    <n v="1"/>
    <m/>
  </r>
  <r>
    <x v="7"/>
    <x v="0"/>
    <d v="2024-11-16T00:00:00"/>
    <d v="2024-11-16T00:00:00"/>
    <s v="Professional Learning Youth Presenter's Fall 2024- Spring 2025"/>
    <x v="0"/>
    <s v="Big Thought HQ"/>
    <s v="1409 Botham Jean Blvd., Suite 1015"/>
    <n v="75215"/>
    <n v="1"/>
    <n v="0"/>
    <n v="3"/>
    <n v="3"/>
    <m/>
  </r>
  <r>
    <x v="7"/>
    <x v="0"/>
    <d v="2024-11-16T00:00:00"/>
    <d v="2024-11-16T00:00:00"/>
    <s v="The Fellowship Initiative"/>
    <x v="0"/>
    <s v="Big Thought HQ"/>
    <s v="1409 Botham Jean Blvd., Suite 1015"/>
    <n v="75215"/>
    <n v="1"/>
    <n v="0"/>
    <n v="23"/>
    <n v="23"/>
    <m/>
  </r>
  <r>
    <x v="13"/>
    <x v="5"/>
    <d v="2024-11-16T00:00:00"/>
    <d v="2024-11-30T00:00:00"/>
    <s v="A Charlie Brown Christmas- public"/>
    <x v="0"/>
    <s v="Rosewood Center for Family Arts"/>
    <s v="5938 Skillman St"/>
    <n v="75231"/>
    <n v="6"/>
    <n v="790"/>
    <n v="584"/>
    <n v="1374"/>
    <m/>
  </r>
  <r>
    <x v="13"/>
    <x v="3"/>
    <d v="2024-11-16T00:00:00"/>
    <d v="2024-11-30T00:00:00"/>
    <s v="Volunteers- ushers"/>
    <x v="0"/>
    <s v="Rosewood Center for Family Arts"/>
    <s v="5938 Skillman St"/>
    <n v="75231"/>
    <n v="6"/>
    <m/>
    <n v="15"/>
    <n v="15"/>
    <m/>
  </r>
  <r>
    <x v="15"/>
    <x v="3"/>
    <d v="2024-11-16T00:00:00"/>
    <d v="2024-11-16T00:00:00"/>
    <s v="Wedding/Reception"/>
    <x v="0"/>
    <s v="Hall of State"/>
    <s v="3939 Grand Avenue"/>
    <n v="75210"/>
    <n v="1"/>
    <s v="X"/>
    <n v="200"/>
    <n v="200"/>
    <m/>
  </r>
  <r>
    <x v="16"/>
    <x v="5"/>
    <d v="2024-11-16T00:00:00"/>
    <d v="2024-11-16T00:00:00"/>
    <s v="Boshell Family Lecture Series on Archaeology"/>
    <x v="0"/>
    <s v="Dallas Museum of Art"/>
    <s v="1717 N Harwood"/>
    <n v="75201"/>
    <n v="1"/>
    <m/>
    <n v="34"/>
    <n v="34"/>
    <m/>
  </r>
  <r>
    <x v="20"/>
    <x v="5"/>
    <d v="2024-11-16T00:00:00"/>
    <d v="2024-11-16T00:00:00"/>
    <s v="Presentation: Herstory, About Life in North Dallas Freedmon Town"/>
    <x v="0"/>
    <s v="African American Museum"/>
    <s v="3536 Grand Avenue"/>
    <n v="75210"/>
    <n v="1"/>
    <m/>
    <n v="85"/>
    <n v="85"/>
    <m/>
  </r>
  <r>
    <x v="48"/>
    <x v="0"/>
    <d v="2024-11-16T00:00:00"/>
    <d v="2024-11-16T00:00:00"/>
    <s v="Multimedia Appren0ceship Program"/>
    <x v="0"/>
    <s v="Geaorge Allen Court House "/>
    <s v="601 Commerce St"/>
    <n v="75202"/>
    <n v="1"/>
    <n v="0"/>
    <n v="19"/>
    <n v="19"/>
    <m/>
  </r>
  <r>
    <x v="24"/>
    <x v="0"/>
    <d v="2024-11-16T00:00:00"/>
    <d v="2024-11-16T00:00:00"/>
    <s v="Tech Truck "/>
    <x v="0"/>
    <s v="EarthX"/>
    <s v="2012 Woodall Rogers Fwy"/>
    <n v="75201"/>
    <n v="1"/>
    <m/>
    <n v="200"/>
    <n v="200"/>
    <m/>
  </r>
  <r>
    <x v="49"/>
    <x v="1"/>
    <d v="2024-11-16T00:00:00"/>
    <d v="2024-11-16T00:00:00"/>
    <s v="Bandan Koro Rehearsal "/>
    <x v="0"/>
    <s v="Sammons Center for the Arts"/>
    <s v="3630 Harry Hines Blvd"/>
    <n v="75219"/>
    <n v="1"/>
    <n v="0"/>
    <n v="20"/>
    <n v="20"/>
    <m/>
  </r>
  <r>
    <x v="49"/>
    <x v="0"/>
    <d v="2024-11-16T00:00:00"/>
    <d v="2024-11-16T00:00:00"/>
    <s v="BK Saturdays - Bandan Koro Community Class "/>
    <x v="0"/>
    <s v="Sammons Center for the Arts"/>
    <s v="3630 Harry Hines Blvd"/>
    <n v="75219"/>
    <n v="1"/>
    <n v="0"/>
    <n v="40"/>
    <n v="40"/>
    <m/>
  </r>
  <r>
    <x v="26"/>
    <x v="5"/>
    <d v="2024-11-16T00:00:00"/>
    <d v="2024-11-16T00:00:00"/>
    <s v="Victory Concert"/>
    <x v="0"/>
    <s v="TBAAL "/>
    <s v="1309 Canton Street"/>
    <n v="75201"/>
    <n v="1"/>
    <n v="800"/>
    <n v="0"/>
    <n v="800"/>
    <m/>
  </r>
  <r>
    <x v="33"/>
    <x v="5"/>
    <d v="2024-11-16T00:00:00"/>
    <d v="2024-11-16T00:00:00"/>
    <s v="PEPITO Family Concert Series (Fall)"/>
    <x v="0"/>
    <s v="Winspear Opera House"/>
    <s v="2403 Flora St"/>
    <n v="75201"/>
    <n v="1"/>
    <n v="578"/>
    <n v="446"/>
    <n v="1024"/>
    <m/>
  </r>
  <r>
    <x v="39"/>
    <x v="1"/>
    <d v="2024-11-17T00:00:00"/>
    <d v="2024-11-17T00:00:00"/>
    <s v="Ensemble Rehearsals"/>
    <x v="0"/>
    <s v="Sammons Center for the Arts"/>
    <s v="3630 Harry Hines Blvd."/>
    <n v="75219"/>
    <n v="6"/>
    <n v="322"/>
    <n v="33"/>
    <n v="355"/>
    <m/>
  </r>
  <r>
    <x v="22"/>
    <x v="0"/>
    <d v="2024-11-17T00:00:00"/>
    <d v="2024-11-17T00:00:00"/>
    <s v="Outreach Program: Hopekids"/>
    <x v="0"/>
    <s v="Nasher Sculpture Center"/>
    <s v="2001 Flora St. "/>
    <n v="75201"/>
    <n v="1"/>
    <m/>
    <n v="55"/>
    <n v="55"/>
    <m/>
  </r>
  <r>
    <x v="26"/>
    <x v="3"/>
    <d v="2024-11-17T00:00:00"/>
    <d v="2024-11-17T00:00:00"/>
    <s v="Reunion Church"/>
    <x v="0"/>
    <s v="TBAAL "/>
    <s v="1309 Canton Street"/>
    <n v="75201"/>
    <n v="1"/>
    <n v="1"/>
    <n v="491"/>
    <n v="491"/>
    <m/>
  </r>
  <r>
    <x v="7"/>
    <x v="0"/>
    <d v="2024-11-18T00:00:00"/>
    <d v="2024-11-18T00:00:00"/>
    <s v="Individual Planning Time/Work/Correspondence with Client;Site Visit to Client;"/>
    <x v="1"/>
    <s v="Virtual"/>
    <s v="Virtual"/>
    <s v="Virtual"/>
    <n v="1"/>
    <n v="0"/>
    <n v="22"/>
    <n v="22"/>
    <m/>
  </r>
  <r>
    <x v="7"/>
    <x v="0"/>
    <d v="2024-11-18T00:00:00"/>
    <d v="2024-11-18T00:00:00"/>
    <s v="Client Project Manager Meeting;"/>
    <x v="1"/>
    <s v="Virtual"/>
    <s v="Virtual"/>
    <s v="Virtual"/>
    <n v="1"/>
    <n v="0"/>
    <n v="2"/>
    <n v="2"/>
    <m/>
  </r>
  <r>
    <x v="44"/>
    <x v="2"/>
    <d v="2024-11-18T00:00:00"/>
    <d v="2024-11-18T00:00:00"/>
    <s v="Awaken Creativity Songwriters Group Central"/>
    <x v="0"/>
    <s v="Central Commons"/>
    <s v="4711 Westside Dr"/>
    <n v="75209"/>
    <n v="1"/>
    <n v="9"/>
    <m/>
    <n v="9"/>
    <m/>
  </r>
  <r>
    <x v="1"/>
    <x v="2"/>
    <d v="2024-11-18T00:00:00"/>
    <d v="2024-11-22T00:00:00"/>
    <s v="Streamliners ECRR"/>
    <x v="0"/>
    <s v="Stevens Park Elementary (DISD)"/>
    <s v="2615 W Colorado Blvd, Dallas, TX"/>
    <n v="75211"/>
    <n v="12"/>
    <m/>
    <n v="110"/>
    <n v="110"/>
    <m/>
  </r>
  <r>
    <x v="5"/>
    <x v="1"/>
    <d v="2024-11-18T00:00:00"/>
    <d v="2024-11-16T00:00:00"/>
    <s v="Nutcracker Rehearsals"/>
    <x v="0"/>
    <s v="BNT Studios"/>
    <s v="10675 E. Northwest Higway, Suite 2400"/>
    <n v="75238"/>
    <n v="5"/>
    <n v="0"/>
    <n v="85"/>
    <n v="85"/>
    <m/>
  </r>
  <r>
    <x v="5"/>
    <x v="2"/>
    <d v="2024-11-18T00:00:00"/>
    <d v="2024-11-23T00:00:00"/>
    <s v="BNTC Classes"/>
    <x v="0"/>
    <s v="BNT Studios"/>
    <s v="10675 E. Northwest Higway, Suite 2400"/>
    <n v="75238"/>
    <n v="17"/>
    <n v="54"/>
    <n v="13"/>
    <n v="67"/>
    <m/>
  </r>
  <r>
    <x v="7"/>
    <x v="0"/>
    <d v="2024-11-18T00:00:00"/>
    <d v="2024-11-18T00:00:00"/>
    <s v="(A)Live"/>
    <x v="0"/>
    <s v="Rosemont Upper School"/>
    <s v="719 N Montclair Ave"/>
    <n v="75208"/>
    <n v="1"/>
    <n v="0"/>
    <n v="8"/>
    <n v="8"/>
    <m/>
  </r>
  <r>
    <x v="7"/>
    <x v="0"/>
    <d v="2024-11-18T00:00:00"/>
    <d v="2024-11-18T00:00:00"/>
    <s v="Creative Solutions"/>
    <x v="0"/>
    <s v="Evening Reporting Center (ERC)"/>
    <s v="1673 Terre Colony Ct"/>
    <n v="75211"/>
    <n v="1"/>
    <n v="0"/>
    <n v="4"/>
    <n v="4"/>
    <m/>
  </r>
  <r>
    <x v="7"/>
    <x v="0"/>
    <d v="2024-11-18T00:00:00"/>
    <d v="2024-11-18T00:00:00"/>
    <s v="Thriving Minds After School "/>
    <x v="0"/>
    <s v="Anne Frank Elementary School"/>
    <s v="5201 Celestial Rd"/>
    <n v="75254"/>
    <n v="1"/>
    <n v="0"/>
    <n v="37"/>
    <n v="37"/>
    <m/>
  </r>
  <r>
    <x v="7"/>
    <x v="0"/>
    <d v="2024-11-18T00:00:00"/>
    <d v="2024-11-18T00:00:00"/>
    <s v="Thriving Minds After School"/>
    <x v="0"/>
    <s v="Lakewood Elementary School"/>
    <s v="3000 Hillbrook St"/>
    <n v="75214"/>
    <n v="1"/>
    <n v="0"/>
    <n v="41"/>
    <n v="41"/>
    <m/>
  </r>
  <r>
    <x v="7"/>
    <x v="0"/>
    <d v="2024-11-18T00:00:00"/>
    <d v="2024-11-18T00:00:00"/>
    <s v="Thriving Minds After School"/>
    <x v="0"/>
    <s v="Nathan Adams Elementary School"/>
    <s v="12600 Welch Rd"/>
    <n v="75244"/>
    <n v="1"/>
    <n v="0"/>
    <n v="28"/>
    <n v="28"/>
    <m/>
  </r>
  <r>
    <x v="7"/>
    <x v="0"/>
    <d v="2024-11-18T00:00:00"/>
    <d v="2024-11-18T00:00:00"/>
    <s v="Thriving Minds After School"/>
    <x v="0"/>
    <s v="Montessori Academy at Onesimo Hernandez"/>
    <s v="5555 Maple Ave"/>
    <n v="75235"/>
    <n v="1"/>
    <n v="0"/>
    <n v="45"/>
    <n v="45"/>
    <m/>
  </r>
  <r>
    <x v="7"/>
    <x v="0"/>
    <d v="2024-11-18T00:00:00"/>
    <d v="2024-11-18T00:00:00"/>
    <s v="Thriving Minds After School"/>
    <x v="0"/>
    <s v="Prestonwood Montessori at E.D. Walker"/>
    <s v="5700 Wozencraft Dr"/>
    <s v=" 75230"/>
    <n v="1"/>
    <n v="0"/>
    <n v="67"/>
    <n v="67"/>
    <m/>
  </r>
  <r>
    <x v="7"/>
    <x v="0"/>
    <d v="2024-11-18T00:00:00"/>
    <d v="2024-11-18T00:00:00"/>
    <s v="Thriving Minds After School"/>
    <x v="0"/>
    <s v="Rosemont Lower School"/>
    <s v="1919 Stevens Forest Dr"/>
    <n v="75208"/>
    <n v="1"/>
    <n v="0"/>
    <n v="85"/>
    <n v="85"/>
    <m/>
  </r>
  <r>
    <x v="7"/>
    <x v="0"/>
    <d v="2024-11-18T00:00:00"/>
    <d v="2024-11-18T00:00:00"/>
    <s v="Thriving Minds After School"/>
    <x v="0"/>
    <s v="Sudie L. Williams TAG Academy"/>
    <s v="12600 Welch Rd"/>
    <n v="75244"/>
    <n v="1"/>
    <n v="0"/>
    <n v="12"/>
    <n v="12"/>
    <m/>
  </r>
  <r>
    <x v="7"/>
    <x v="0"/>
    <d v="2024-11-18T00:00:00"/>
    <d v="2024-11-18T00:00:00"/>
    <s v="Thriving Minds After School"/>
    <x v="0"/>
    <s v="Harry C. Withers Elementary School"/>
    <s v="3959 Northhaven Rd"/>
    <n v="75229"/>
    <n v="1"/>
    <n v="0"/>
    <n v="71"/>
    <n v="71"/>
    <m/>
  </r>
  <r>
    <x v="7"/>
    <x v="0"/>
    <d v="2024-11-18T00:00:00"/>
    <d v="2024-11-18T00:00:00"/>
    <s v="Learning Pathways Training"/>
    <x v="0"/>
    <s v="Big Thought HQ"/>
    <s v="1409 Botham Jean Blvd., Suite 1015"/>
    <n v="75215"/>
    <n v="1"/>
    <n v="0"/>
    <n v="4"/>
    <n v="4"/>
    <m/>
  </r>
  <r>
    <x v="7"/>
    <x v="0"/>
    <d v="2024-11-18T00:00:00"/>
    <d v="2024-11-18T00:00:00"/>
    <s v="Learning Pathways-Fall 2024 Cohort #2"/>
    <x v="0"/>
    <s v="Big Thought HQ"/>
    <s v="1409 Botham Jean Blvd., Suite 1015"/>
    <n v="75215"/>
    <n v="1"/>
    <n v="0"/>
    <n v="4"/>
    <n v="4"/>
    <m/>
  </r>
  <r>
    <x v="7"/>
    <x v="0"/>
    <d v="2024-11-18T00:00:00"/>
    <d v="2024-11-18T00:00:00"/>
    <s v="Site Visit to Client;Individual Planning Time/Work/Correspondence with Client;"/>
    <x v="0"/>
    <s v="SMU"/>
    <s v="6116 N Central Expy Dallas"/>
    <n v="75206"/>
    <n v="1"/>
    <n v="0"/>
    <n v="1"/>
    <n v="1"/>
    <m/>
  </r>
  <r>
    <x v="9"/>
    <x v="5"/>
    <d v="2024-11-18T00:00:00"/>
    <d v="2024-11-18T00:00:00"/>
    <s v="Flores y Calaveras"/>
    <x v="0"/>
    <s v="Cailet Es"/>
    <s v="3033 Merrel Rd. Dallas"/>
    <n v="75229"/>
    <n v="2"/>
    <n v="158"/>
    <n v="0"/>
    <n v="158"/>
    <m/>
  </r>
  <r>
    <x v="34"/>
    <x v="1"/>
    <d v="2024-11-18T00:00:00"/>
    <d v="2024-11-19T00:00:00"/>
    <s v="Liszt's Malediction"/>
    <x v="0"/>
    <s v="Moody Performance Hall"/>
    <s v="2520 Flora St"/>
    <n v="75201"/>
    <n v="3"/>
    <m/>
    <n v="60"/>
    <n v="60"/>
    <m/>
  </r>
  <r>
    <x v="16"/>
    <x v="0"/>
    <d v="2024-11-18T00:00:00"/>
    <d v="2024-11-18T00:00:00"/>
    <s v="Middle School Partnership"/>
    <x v="0"/>
    <s v="Jesus Moroles Expressive Arts Vanguard"/>
    <s v="1400 Walmsley Ave"/>
    <n v="75208"/>
    <n v="1"/>
    <m/>
    <n v="17"/>
    <n v="17"/>
    <m/>
  </r>
  <r>
    <x v="45"/>
    <x v="1"/>
    <d v="2024-11-18T00:00:00"/>
    <d v="2024-11-18T00:00:00"/>
    <s v="Regular Monday Rehearsal"/>
    <x v="0"/>
    <s v="Lover's Lane UMC"/>
    <s v="9200 Inwood Rd"/>
    <n v="75220"/>
    <n v="1"/>
    <n v="133"/>
    <n v="20"/>
    <n v="153"/>
    <m/>
  </r>
  <r>
    <x v="18"/>
    <x v="5"/>
    <d v="2024-11-18T00:00:00"/>
    <d v="2024-11-18T00:00:00"/>
    <s v="Salsa Class"/>
    <x v="0"/>
    <s v="La Cantera Arts Conservatory"/>
    <s v="1050 N Wesmoreland #328"/>
    <n v="75211"/>
    <n v="1"/>
    <n v="0"/>
    <n v="5"/>
    <n v="5"/>
    <m/>
  </r>
  <r>
    <x v="40"/>
    <x v="2"/>
    <d v="2024-11-18T00:00:00"/>
    <d v="2024-11-18T00:00:00"/>
    <s v="Educational outreach"/>
    <x v="0"/>
    <s v="Carter High School"/>
    <s v="1819 W. Wheatland Rd."/>
    <n v="75232"/>
    <n v="1"/>
    <m/>
    <n v="20"/>
    <n v="20"/>
    <m/>
  </r>
  <r>
    <x v="24"/>
    <x v="0"/>
    <d v="2024-11-18T00:00:00"/>
    <d v="2024-11-18T00:00:00"/>
    <s v="Onsite Lab: Do Bugs Bug You?"/>
    <x v="0"/>
    <s v="Perot Museum of Nature and Science"/>
    <s v="2201 N Field Street"/>
    <n v="75201"/>
    <n v="3"/>
    <n v="78"/>
    <n v="11"/>
    <n v="89"/>
    <m/>
  </r>
  <r>
    <x v="24"/>
    <x v="0"/>
    <d v="2024-11-18T00:00:00"/>
    <d v="2024-11-18T00:00:00"/>
    <s v="Onsite Lab: Space Explorers"/>
    <x v="0"/>
    <s v="Perot Museum of Nature and Science"/>
    <s v="2201 N Field Street"/>
    <n v="75201"/>
    <n v="3"/>
    <m/>
    <n v="79"/>
    <n v="79"/>
    <m/>
  </r>
  <r>
    <x v="43"/>
    <x v="5"/>
    <d v="2024-11-18T00:00:00"/>
    <d v="2024-11-18T00:00:00"/>
    <s v="Charles Barr Concerts For Head Start"/>
    <x v="0"/>
    <s v="Mi Escuelita at Cockrell HIll"/>
    <s v="4031 W. Clarendon Dr."/>
    <s v="75211-4917"/>
    <n v="1"/>
    <n v="0"/>
    <n v="58"/>
    <n v="58"/>
    <m/>
  </r>
  <r>
    <x v="43"/>
    <x v="5"/>
    <d v="2024-11-18T00:00:00"/>
    <d v="2024-11-18T00:00:00"/>
    <s v="Charles Barr Concerts For Head Start"/>
    <x v="0"/>
    <s v="Mi Escuelita at Cockrell HIll"/>
    <s v="4031 W. Clarendon Dr."/>
    <s v="75211-4917"/>
    <n v="1"/>
    <n v="0"/>
    <n v="58"/>
    <n v="58"/>
    <m/>
  </r>
  <r>
    <x v="26"/>
    <x v="7"/>
    <d v="2024-11-18T00:00:00"/>
    <d v="2024-11-24T00:00:00"/>
    <s v="History of TBAAL"/>
    <x v="0"/>
    <s v="TBAAL "/>
    <s v="1309 Canton Street"/>
    <n v="75201"/>
    <n v="1"/>
    <n v="0"/>
    <n v="498"/>
    <n v="498"/>
    <m/>
  </r>
  <r>
    <x v="26"/>
    <x v="5"/>
    <d v="2024-11-18T00:00:00"/>
    <d v="2024-11-18T00:00:00"/>
    <s v="Divine Sass"/>
    <x v="0"/>
    <s v="TBAAL "/>
    <s v="1309 Canton Street"/>
    <n v="75201"/>
    <n v="1"/>
    <n v="154"/>
    <n v="0"/>
    <n v="154"/>
    <m/>
  </r>
  <r>
    <x v="46"/>
    <x v="3"/>
    <d v="2024-11-18T00:00:00"/>
    <d v="2024-11-18T00:00:00"/>
    <s v="Board Meeting"/>
    <x v="0"/>
    <s v="Work214 Coworking &amp; Office Space"/>
    <s v="3400 Oak Grove Ave Ste 300"/>
    <n v="75204"/>
    <n v="1"/>
    <n v="0"/>
    <n v="21"/>
    <n v="21"/>
    <m/>
  </r>
  <r>
    <x v="54"/>
    <x v="1"/>
    <d v="2024-11-18T00:00:00"/>
    <d v="2024-11-30T00:00:00"/>
    <s v="A Queer Carol Rehearsal"/>
    <x v="0"/>
    <s v="Kalita Humphreys Theater"/>
    <s v="3636 Turtle Creek Blvd"/>
    <n v="75219"/>
    <n v="10"/>
    <n v="0"/>
    <n v="18"/>
    <n v="18"/>
    <m/>
  </r>
  <r>
    <x v="32"/>
    <x v="8"/>
    <d v="2024-11-18T00:00:00"/>
    <d v="2024-11-18T00:00:00"/>
    <s v="USAFF co-presents Angelika in Black &amp; White series screening of &quot;To Kill A Mockingbird&quot; (presented with the Angelika Dallas)"/>
    <x v="0"/>
    <s v="Angelika Film Center Dallas"/>
    <s v="5321 E Mockingbird Ln"/>
    <n v="75206"/>
    <n v="1"/>
    <n v="150"/>
    <n v="0"/>
    <n v="150"/>
    <m/>
  </r>
  <r>
    <x v="33"/>
    <x v="5"/>
    <d v="2024-11-18T00:00:00"/>
    <d v="2024-11-21T00:00:00"/>
    <s v="HART INSTITUTE FOR WOMEN CONDUCTORS Panels"/>
    <x v="1"/>
    <s v="VIRTUAL"/>
    <s v="VIRTUAL"/>
    <s v="VIRTUAL"/>
    <n v="5"/>
    <n v="0"/>
    <n v="537"/>
    <n v="537"/>
    <m/>
  </r>
  <r>
    <x v="7"/>
    <x v="0"/>
    <d v="2024-11-19T00:00:00"/>
    <d v="2024-11-19T00:00:00"/>
    <s v="Client Project Manager Meeting;"/>
    <x v="1"/>
    <s v="Virtual"/>
    <s v="Virtual"/>
    <s v="Virtual"/>
    <n v="1"/>
    <n v="0"/>
    <n v="2"/>
    <n v="2"/>
    <m/>
  </r>
  <r>
    <x v="7"/>
    <x v="0"/>
    <d v="2024-11-19T00:00:00"/>
    <d v="2024-11-19T00:00:00"/>
    <s v="TEA/TLA-Led Meeting or Workshop Session;"/>
    <x v="1"/>
    <s v="Virtual"/>
    <s v="Virtual"/>
    <s v="Virtual"/>
    <n v="1"/>
    <n v="0"/>
    <n v="10"/>
    <n v="10"/>
    <m/>
  </r>
  <r>
    <x v="44"/>
    <x v="2"/>
    <d v="2024-11-19T00:00:00"/>
    <d v="2024-11-19T00:00:00"/>
    <s v="Awaken Creativity Songwriters Group North"/>
    <x v="0"/>
    <s v="Private Residence"/>
    <s v="3429 Hanover St"/>
    <n v="75225"/>
    <n v="1"/>
    <n v="11"/>
    <m/>
    <n v="11"/>
    <m/>
  </r>
  <r>
    <x v="0"/>
    <x v="1"/>
    <d v="2024-11-19T00:00:00"/>
    <d v="2024-11-19T00:00:00"/>
    <s v="Professional Ballet Folklorico Company"/>
    <x v="0"/>
    <s v="Anita Martinez Recreation Center"/>
    <s v="3212 N Winnetka Ave, Dallas, TX 75212"/>
    <n v="75212"/>
    <n v="1"/>
    <n v="9"/>
    <n v="0"/>
    <n v="9"/>
    <m/>
  </r>
  <r>
    <x v="1"/>
    <x v="1"/>
    <d v="2024-11-19T00:00:00"/>
    <d v="2024-11-22T00:00:00"/>
    <s v="Rehearsal "/>
    <x v="0"/>
    <s v="Our Lady of Perpetual Help (T)"/>
    <s v="7625 Cortland Avenue Dallas, TX "/>
    <n v="75235"/>
    <n v="8"/>
    <n v="71"/>
    <m/>
    <n v="71"/>
    <m/>
  </r>
  <r>
    <x v="1"/>
    <x v="2"/>
    <d v="2024-11-19T00:00:00"/>
    <d v="2024-11-22T00:00:00"/>
    <s v="Streamliners ECRR"/>
    <x v="0"/>
    <s v="Frank Guzick Elementary (DISD)"/>
    <s v="5000 Berridge Ln, Dallas, TX "/>
    <n v="75227"/>
    <n v="12"/>
    <m/>
    <n v="80"/>
    <n v="80"/>
    <m/>
  </r>
  <r>
    <x v="1"/>
    <x v="2"/>
    <d v="2024-11-19T00:00:00"/>
    <d v="2024-11-22T00:00:00"/>
    <s v="Song Creation"/>
    <x v="0"/>
    <s v="Bayles Elementary (DISD)"/>
    <s v="2444 Telegraph Ave, Dallas, TX "/>
    <n v="75228"/>
    <n v="14"/>
    <m/>
    <n v="158"/>
    <n v="158"/>
    <m/>
  </r>
  <r>
    <x v="7"/>
    <x v="0"/>
    <d v="2024-11-19T00:00:00"/>
    <d v="2024-11-19T00:00:00"/>
    <s v="(A)Live"/>
    <x v="0"/>
    <s v="Rosemont Upper School"/>
    <s v="719 N Montclair Ave"/>
    <n v="75208"/>
    <n v="1"/>
    <n v="0"/>
    <n v="9"/>
    <n v="9"/>
    <m/>
  </r>
  <r>
    <x v="7"/>
    <x v="0"/>
    <d v="2024-11-19T00:00:00"/>
    <d v="2024-11-19T00:00:00"/>
    <s v="(A)Live"/>
    <x v="0"/>
    <s v="Sudie L. Williams TAG Academy"/>
    <s v="12600 Welch Rd"/>
    <n v="75244"/>
    <n v="1"/>
    <n v="0"/>
    <n v="8"/>
    <n v="8"/>
    <m/>
  </r>
  <r>
    <x v="7"/>
    <x v="0"/>
    <d v="2024-11-19T00:00:00"/>
    <d v="2024-11-19T00:00:00"/>
    <s v="Learning HUBS"/>
    <x v="0"/>
    <s v="For Oak Cliff"/>
    <s v="907 E Ledbetter Dr"/>
    <n v="75216"/>
    <n v="1"/>
    <n v="0"/>
    <n v="8"/>
    <n v="8"/>
    <m/>
  </r>
  <r>
    <x v="7"/>
    <x v="0"/>
    <d v="2024-11-19T00:00:00"/>
    <d v="2024-11-19T00:00:00"/>
    <s v="Thriving Minds After School"/>
    <x v="0"/>
    <s v="Nathan Adams Elementary School"/>
    <s v="12600 Welch Rd"/>
    <n v="75244"/>
    <n v="1"/>
    <n v="0"/>
    <n v="25"/>
    <n v="25"/>
    <m/>
  </r>
  <r>
    <x v="7"/>
    <x v="0"/>
    <d v="2024-11-19T00:00:00"/>
    <d v="2024-11-19T00:00:00"/>
    <s v="Thriving Minds After School"/>
    <x v="0"/>
    <s v="Montessori Academy at Onesimo Hernandez"/>
    <s v="5555 Maple Ave"/>
    <n v="75235"/>
    <n v="1"/>
    <n v="0"/>
    <n v="48"/>
    <n v="48"/>
    <m/>
  </r>
  <r>
    <x v="7"/>
    <x v="0"/>
    <d v="2024-11-19T00:00:00"/>
    <d v="2024-11-19T00:00:00"/>
    <s v="Thriving Minds After School"/>
    <x v="0"/>
    <s v="Rosemont Lower School"/>
    <s v="1919 Stevens Forest Dr"/>
    <n v="75208"/>
    <n v="1"/>
    <n v="0"/>
    <n v="88"/>
    <n v="88"/>
    <m/>
  </r>
  <r>
    <x v="7"/>
    <x v="0"/>
    <d v="2024-11-19T00:00:00"/>
    <d v="2024-11-19T00:00:00"/>
    <s v="Thriving Minds After School"/>
    <x v="0"/>
    <s v="Rosemont Upper School"/>
    <s v="719 N Montclair Ave"/>
    <n v="75208"/>
    <n v="1"/>
    <n v="0"/>
    <n v="19"/>
    <n v="19"/>
    <m/>
  </r>
  <r>
    <x v="7"/>
    <x v="0"/>
    <d v="2024-11-19T00:00:00"/>
    <d v="2024-11-19T00:00:00"/>
    <s v="Thriving Minds After School"/>
    <x v="0"/>
    <s v="Sudie L. Williams TAG Academy"/>
    <s v="12600 Welch Rd"/>
    <n v="75244"/>
    <n v="1"/>
    <n v="0"/>
    <n v="8"/>
    <n v="8"/>
    <m/>
  </r>
  <r>
    <x v="7"/>
    <x v="0"/>
    <d v="2024-11-19T00:00:00"/>
    <d v="2024-11-19T00:00:00"/>
    <s v="Sustaining: Adult Facilitation Guide FA 2024"/>
    <x v="0"/>
    <s v="Big Thought HQ"/>
    <s v="1409 Botham Jean Blvd., Suite 1015"/>
    <n v="75215"/>
    <n v="1"/>
    <n v="0"/>
    <n v="6"/>
    <n v="6"/>
    <m/>
  </r>
  <r>
    <x v="9"/>
    <x v="5"/>
    <d v="2024-11-19T00:00:00"/>
    <d v="2024-11-19T00:00:00"/>
    <s v="Payasos.Clowns"/>
    <x v="0"/>
    <s v="Gabe P Allen"/>
    <s v="5220 Nomas St. Dallas"/>
    <n v="75212"/>
    <n v="2"/>
    <n v="380"/>
    <n v="0"/>
    <n v="380"/>
    <m/>
  </r>
  <r>
    <x v="34"/>
    <x v="5"/>
    <d v="2024-11-19T00:00:00"/>
    <d v="2024-11-19T00:00:00"/>
    <s v="Liszt's Malediction"/>
    <x v="0"/>
    <s v="Moody Performance Hall"/>
    <s v="2520 Flora St"/>
    <n v="75201"/>
    <n v="1"/>
    <n v="610"/>
    <m/>
    <n v="610"/>
    <m/>
  </r>
  <r>
    <x v="14"/>
    <x v="9"/>
    <d v="2024-11-19T00:00:00"/>
    <d v="2024-11-19T00:00:00"/>
    <s v="Foster Middle School"/>
    <x v="0"/>
    <s v="The Sixth Floor Museum at Dealey Plaza"/>
    <s v="411 Elm Street"/>
    <n v="75202"/>
    <n v="1"/>
    <n v="57"/>
    <n v="6"/>
    <n v="63"/>
    <m/>
  </r>
  <r>
    <x v="14"/>
    <x v="0"/>
    <d v="2024-11-19T00:00:00"/>
    <d v="2024-11-19T00:00:00"/>
    <s v="James Pennebaker program"/>
    <x v="0"/>
    <s v="The Sixth Floor Museum at Dealey Plaza"/>
    <s v="411 Elm Street"/>
    <n v="75202"/>
    <n v="1"/>
    <n v="40"/>
    <n v="0"/>
    <n v="40"/>
    <m/>
  </r>
  <r>
    <x v="0"/>
    <x v="0"/>
    <d v="2024-11-19T00:00:00"/>
    <d v="2024-11-19T00:00:00"/>
    <s v="Zumba Gold"/>
    <x v="1"/>
    <s v="Zoom"/>
    <m/>
    <m/>
    <n v="1"/>
    <n v="0"/>
    <n v="340"/>
    <n v="340"/>
    <m/>
  </r>
  <r>
    <x v="15"/>
    <x v="3"/>
    <d v="2024-11-19T00:00:00"/>
    <d v="2024-11-19T00:00:00"/>
    <s v="DIC Author's Table"/>
    <x v="0"/>
    <s v="Home of Sen. Carona"/>
    <s v="8891 Jourdan Way"/>
    <n v="75225"/>
    <n v="1"/>
    <s v="X"/>
    <n v="18"/>
    <n v="18"/>
    <m/>
  </r>
  <r>
    <x v="15"/>
    <x v="9"/>
    <d v="2024-11-19T00:00:00"/>
    <d v="2024-11-19T00:00:00"/>
    <s v="Foster Middle School"/>
    <x v="0"/>
    <s v="Hall of State"/>
    <s v="3939 Grand Avenue"/>
    <n v="75210"/>
    <n v="1"/>
    <s v="X"/>
    <n v="62"/>
    <n v="62"/>
    <m/>
  </r>
  <r>
    <x v="16"/>
    <x v="0"/>
    <d v="2024-11-19T00:00:00"/>
    <d v="2024-11-19T00:00:00"/>
    <s v="Meaningful Moments"/>
    <x v="0"/>
    <s v="Dallas Museum of Art"/>
    <s v="1717 N Harwood"/>
    <n v="75201"/>
    <n v="1"/>
    <m/>
    <n v="5"/>
    <n v="5"/>
    <m/>
  </r>
  <r>
    <x v="16"/>
    <x v="0"/>
    <d v="2024-11-19T00:00:00"/>
    <d v="2024-11-19T00:00:00"/>
    <s v="Go van Gogh"/>
    <x v="0"/>
    <s v="Nathaniel Hawthorne Elementary"/>
    <s v="7800 Umphress Rd"/>
    <n v="75217"/>
    <n v="1"/>
    <m/>
    <n v="30"/>
    <n v="30"/>
    <m/>
  </r>
  <r>
    <x v="16"/>
    <x v="0"/>
    <d v="2024-11-19T00:00:00"/>
    <d v="2024-11-19T00:00:00"/>
    <s v="Go van Gogh"/>
    <x v="0"/>
    <s v="Nathaniel Hawthorne Elementary"/>
    <s v="7800 Umphress Rd"/>
    <n v="75217"/>
    <n v="1"/>
    <m/>
    <n v="30"/>
    <n v="30"/>
    <m/>
  </r>
  <r>
    <x v="39"/>
    <x v="0"/>
    <d v="2024-11-19T00:00:00"/>
    <d v="2024-11-19T00:00:00"/>
    <s v="DISD Mentoring/clinic"/>
    <x v="0"/>
    <s v="Piedmont Global Academy"/>
    <s v="7625 Hume Dr."/>
    <n v="75227"/>
    <n v="1"/>
    <n v="0"/>
    <n v="4"/>
    <n v="4"/>
    <m/>
  </r>
  <r>
    <x v="24"/>
    <x v="0"/>
    <d v="2024-11-19T00:00:00"/>
    <d v="2024-11-19T00:00:00"/>
    <s v="Family Science Night: Earth and Space"/>
    <x v="0"/>
    <s v="Thomas Tolbert Elementary School "/>
    <s v="4000 Blue Ridge Road"/>
    <n v="75211"/>
    <n v="1"/>
    <m/>
    <n v="210"/>
    <n v="210"/>
    <m/>
  </r>
  <r>
    <x v="24"/>
    <x v="0"/>
    <d v="2024-11-19T00:00:00"/>
    <d v="2024-11-19T00:00:00"/>
    <s v="Tech Truck "/>
    <x v="0"/>
    <s v="Dallas ISD - Career Exploration Showcase"/>
    <s v="1010 1st Ave"/>
    <n v="75210"/>
    <n v="1"/>
    <m/>
    <n v="400"/>
    <n v="400"/>
    <m/>
  </r>
  <r>
    <x v="43"/>
    <x v="5"/>
    <d v="2024-11-19T00:00:00"/>
    <d v="2024-11-19T00:00:00"/>
    <s v="Charles Barr Concerts For Head Start"/>
    <x v="0"/>
    <s v="ChildCareGroup Martin Luther King, Jr. Center"/>
    <s v="2922 Martin Luther King Jr. Blvd., Bldg. D"/>
    <s v="75215-2321"/>
    <n v="1"/>
    <n v="0"/>
    <n v="71"/>
    <n v="71"/>
    <m/>
  </r>
  <r>
    <x v="43"/>
    <x v="5"/>
    <d v="2024-11-19T00:00:00"/>
    <d v="2024-11-19T00:00:00"/>
    <s v="Charles Barr Concerts For Head Start"/>
    <x v="0"/>
    <s v="ChildCareGroup Martin Luther King, Jr. Center"/>
    <s v="2922 Martin Luther King Jr. Blvd., Bldg. D"/>
    <s v="75215-2321"/>
    <n v="1"/>
    <n v="0"/>
    <n v="71"/>
    <n v="71"/>
    <m/>
  </r>
  <r>
    <x v="43"/>
    <x v="5"/>
    <d v="2024-11-19T00:00:00"/>
    <d v="2024-11-19T00:00:00"/>
    <s v="Dallas Area Senior Concerts"/>
    <x v="0"/>
    <s v="Monticello West: 3rd Floor"/>
    <s v="5114 McKinney Avenue"/>
    <n v="75205"/>
    <n v="1"/>
    <n v="0"/>
    <n v="40"/>
    <n v="40"/>
    <m/>
  </r>
  <r>
    <x v="26"/>
    <x v="5"/>
    <d v="2024-11-19T00:00:00"/>
    <d v="2024-11-19T00:00:00"/>
    <s v="Divine Sass"/>
    <x v="0"/>
    <s v="TBAAL "/>
    <s v="1309 Canton Street"/>
    <n v="75201"/>
    <n v="1"/>
    <n v="189"/>
    <n v="0"/>
    <n v="189"/>
    <m/>
  </r>
  <r>
    <x v="32"/>
    <x v="8"/>
    <d v="2024-11-19T00:00:00"/>
    <d v="2024-11-19T00:00:00"/>
    <s v="USAFF preview member screening of &quot;Gladiator 2&quot; in IMAX"/>
    <x v="0"/>
    <s v="AMC Northpark"/>
    <s v="8687 N Central Expwy"/>
    <n v="75225"/>
    <n v="1"/>
    <n v="0"/>
    <n v="350"/>
    <n v="350"/>
    <m/>
  </r>
  <r>
    <x v="7"/>
    <x v="0"/>
    <d v="2024-11-20T00:00:00"/>
    <d v="2024-11-20T00:00:00"/>
    <s v="Client Project Manager Meeting;"/>
    <x v="1"/>
    <s v="Virtual"/>
    <s v="Virtual"/>
    <s v="Virtual"/>
    <n v="1"/>
    <n v="0"/>
    <n v="10"/>
    <n v="10"/>
    <m/>
  </r>
  <r>
    <x v="14"/>
    <x v="9"/>
    <d v="2024-11-20T00:00:00"/>
    <d v="2024-11-20T00:00:00"/>
    <s v="Baltimore County Department of Aging"/>
    <x v="1"/>
    <s v="Virtual"/>
    <s v="Virtual"/>
    <s v="Virtual"/>
    <n v="1"/>
    <n v="20"/>
    <n v="0"/>
    <n v="20"/>
    <m/>
  </r>
  <r>
    <x v="0"/>
    <x v="0"/>
    <d v="2024-11-20T00:00:00"/>
    <d v="2024-11-20T00:00:00"/>
    <s v="Senior Ballet Folklorico Company"/>
    <x v="0"/>
    <s v="Exall Park Recreation Center"/>
    <s v="1355 Adair St, Dallas, TX 75204"/>
    <n v="75204"/>
    <n v="1"/>
    <n v="4"/>
    <n v="0"/>
    <n v="4"/>
    <m/>
  </r>
  <r>
    <x v="0"/>
    <x v="1"/>
    <d v="2024-11-20T00:00:00"/>
    <d v="2024-11-20T00:00:00"/>
    <s v="Junior Professional Company"/>
    <x v="0"/>
    <s v="Anita Martinez Recreation Center"/>
    <s v="4422 Live Oak St, Dallas, TX"/>
    <n v="75204"/>
    <n v="1"/>
    <n v="12"/>
    <n v="0"/>
    <n v="12"/>
    <m/>
  </r>
  <r>
    <x v="5"/>
    <x v="5"/>
    <d v="2024-11-20T00:00:00"/>
    <d v="2024-11-20T00:00:00"/>
    <s v="Library Nutcracker Reading with the Charecters"/>
    <x v="0"/>
    <s v="Lochwood Public Library"/>
    <s v="11221 Lochwood Blvd, Dallas, TX 75218"/>
    <n v="75218"/>
    <n v="2"/>
    <n v="0"/>
    <n v="170"/>
    <n v="170"/>
    <m/>
  </r>
  <r>
    <x v="7"/>
    <x v="0"/>
    <d v="2024-11-20T00:00:00"/>
    <d v="2024-11-20T00:00:00"/>
    <s v="Learning HUBS"/>
    <x v="0"/>
    <s v="For Oak Cliff"/>
    <s v="907 E Ledbetter Dr"/>
    <n v="75216"/>
    <n v="1"/>
    <n v="0"/>
    <n v="6"/>
    <n v="6"/>
    <m/>
  </r>
  <r>
    <x v="7"/>
    <x v="0"/>
    <d v="2024-11-20T00:00:00"/>
    <d v="2024-11-20T00:00:00"/>
    <s v="Thriving Minds After School"/>
    <x v="0"/>
    <s v="Nathan Adams Elementary School"/>
    <s v="12600 Welch Rd"/>
    <n v="75244"/>
    <n v="1"/>
    <n v="0"/>
    <n v="27"/>
    <n v="27"/>
    <m/>
  </r>
  <r>
    <x v="7"/>
    <x v="0"/>
    <d v="2024-11-20T00:00:00"/>
    <d v="2024-11-20T00:00:00"/>
    <s v="Thriving Minds After School"/>
    <x v="0"/>
    <s v="Montessori Academy at Onesimo Hernandez"/>
    <s v="5555 Maple Ave"/>
    <n v="75235"/>
    <n v="1"/>
    <n v="0"/>
    <n v="41"/>
    <n v="41"/>
    <m/>
  </r>
  <r>
    <x v="7"/>
    <x v="0"/>
    <d v="2024-11-20T00:00:00"/>
    <d v="2024-11-20T00:00:00"/>
    <s v="Thriving Minds After School"/>
    <x v="0"/>
    <s v="Prestonwood Montessori at E.D. Walker"/>
    <s v="5700 Wozencraft Dr"/>
    <s v=" 75230"/>
    <n v="1"/>
    <n v="0"/>
    <n v="61"/>
    <n v="61"/>
    <m/>
  </r>
  <r>
    <x v="7"/>
    <x v="0"/>
    <d v="2024-11-20T00:00:00"/>
    <d v="2024-11-20T00:00:00"/>
    <s v="Thriving Minds After School"/>
    <x v="0"/>
    <s v="Rosemont Upper School"/>
    <s v="719 N Montclair Ave"/>
    <n v="75208"/>
    <n v="1"/>
    <n v="0"/>
    <n v="19"/>
    <n v="19"/>
    <m/>
  </r>
  <r>
    <x v="7"/>
    <x v="0"/>
    <d v="2024-11-20T00:00:00"/>
    <d v="2024-11-20T00:00:00"/>
    <s v="Thriving Minds After School"/>
    <x v="0"/>
    <s v="Harry C. Withers Elementary School"/>
    <s v="3959 Northhaven Rd"/>
    <n v="75229"/>
    <n v="1"/>
    <n v="0"/>
    <n v="72"/>
    <n v="72"/>
    <m/>
  </r>
  <r>
    <x v="7"/>
    <x v="0"/>
    <d v="2024-11-20T00:00:00"/>
    <d v="2024-11-20T00:00:00"/>
    <s v="6DQ-R - Observation"/>
    <x v="0"/>
    <s v="Montessori Academy at Onesimo Hernandez"/>
    <s v="5555 Maple Ave"/>
    <n v="75235"/>
    <n v="1"/>
    <n v="0"/>
    <n v="1"/>
    <n v="1"/>
    <m/>
  </r>
  <r>
    <x v="7"/>
    <x v="0"/>
    <d v="2024-11-20T00:00:00"/>
    <d v="2024-11-20T00:00:00"/>
    <s v="6DQ-R - Goal Setting"/>
    <x v="0"/>
    <s v="Big Thought HQ"/>
    <s v="1409 Botham Jean Blvd., Suite 1015"/>
    <n v="75215"/>
    <n v="1"/>
    <n v="0"/>
    <n v="1"/>
    <n v="1"/>
    <m/>
  </r>
  <r>
    <x v="9"/>
    <x v="5"/>
    <d v="2024-11-20T00:00:00"/>
    <d v="2024-11-20T00:00:00"/>
    <s v="Payasos.Clowns"/>
    <x v="0"/>
    <s v="JJ Rhoads"/>
    <s v="4401 S Second St. Dallas"/>
    <n v="75210"/>
    <n v="1"/>
    <n v="111"/>
    <n v="0"/>
    <n v="111"/>
    <m/>
  </r>
  <r>
    <x v="14"/>
    <x v="9"/>
    <d v="2024-11-20T00:00:00"/>
    <d v="2024-11-20T00:00:00"/>
    <s v="Dallas Baptist University"/>
    <x v="0"/>
    <s v="The Sixth Floor Museum at Dealey Plaza"/>
    <s v="411 Elm Street"/>
    <n v="75202"/>
    <n v="1"/>
    <n v="19"/>
    <n v="2"/>
    <n v="21"/>
    <m/>
  </r>
  <r>
    <x v="14"/>
    <x v="9"/>
    <d v="2024-11-20T00:00:00"/>
    <d v="2024-11-20T00:00:00"/>
    <s v="St. Paul Lutheran School"/>
    <x v="0"/>
    <s v="The Sixth Floor Museum at Dealey Plaza"/>
    <s v="411 Elm Street"/>
    <n v="75202"/>
    <n v="1"/>
    <n v="27"/>
    <n v="3"/>
    <n v="30"/>
    <m/>
  </r>
  <r>
    <x v="14"/>
    <x v="0"/>
    <d v="2024-11-20T00:00:00"/>
    <d v="2024-11-20T00:00:00"/>
    <s v="Toni Glover program"/>
    <x v="0"/>
    <s v="The Sixth Floor Museum at Dealey Plaza"/>
    <s v="411 Elm Street"/>
    <n v="75202"/>
    <n v="1"/>
    <n v="26"/>
    <n v="0"/>
    <n v="26"/>
    <m/>
  </r>
  <r>
    <x v="16"/>
    <x v="0"/>
    <d v="2024-11-20T00:00:00"/>
    <d v="2024-11-20T00:00:00"/>
    <s v="All Access Art"/>
    <x v="0"/>
    <s v="Dallas Museum of Art"/>
    <s v="1717 N Harwood"/>
    <n v="75201"/>
    <n v="1"/>
    <m/>
    <n v="16"/>
    <n v="16"/>
    <m/>
  </r>
  <r>
    <x v="18"/>
    <x v="5"/>
    <d v="2024-11-20T00:00:00"/>
    <d v="2024-11-20T00:00:00"/>
    <s v="Drum Circle"/>
    <x v="0"/>
    <s v="La Cantera Arts Conservatory"/>
    <s v="1050 N Westmoreland #328"/>
    <n v="75211"/>
    <n v="1"/>
    <n v="0"/>
    <n v="26"/>
    <n v="26"/>
    <m/>
  </r>
  <r>
    <x v="39"/>
    <x v="0"/>
    <d v="2024-11-20T00:00:00"/>
    <d v="2024-11-20T00:00:00"/>
    <s v="DISD Mentoring/clinic"/>
    <x v="0"/>
    <s v="Franklin Middle School"/>
    <s v="6920 Meadow Rd"/>
    <n v="75230"/>
    <n v="1"/>
    <n v="0"/>
    <n v="35"/>
    <n v="35"/>
    <m/>
  </r>
  <r>
    <x v="22"/>
    <x v="9"/>
    <d v="2024-11-20T00:00:00"/>
    <d v="2024-11-20T00:00:00"/>
    <s v="Guided Tour: Rosemont Primary"/>
    <x v="0"/>
    <s v="Nasher Sculpture Center"/>
    <s v="2001 Flora St. "/>
    <n v="75201"/>
    <n v="1"/>
    <m/>
    <n v="60"/>
    <n v="60"/>
    <m/>
  </r>
  <r>
    <x v="22"/>
    <x v="9"/>
    <d v="2024-11-20T00:00:00"/>
    <d v="2024-11-20T00:00:00"/>
    <s v="Guided Tour: Rosemont Primary"/>
    <x v="0"/>
    <s v="Nasher Sculpture Center"/>
    <s v="2001 Flora St. "/>
    <n v="75201"/>
    <n v="1"/>
    <m/>
    <n v="60"/>
    <n v="60"/>
    <m/>
  </r>
  <r>
    <x v="22"/>
    <x v="9"/>
    <d v="2024-11-20T00:00:00"/>
    <d v="2024-11-20T00:00:00"/>
    <s v="Tour: Dan D. Rogers Elementary"/>
    <x v="0"/>
    <s v="Nasher Sculpture Center"/>
    <s v="2001 Flora St. "/>
    <n v="75201"/>
    <n v="1"/>
    <m/>
    <n v="100"/>
    <n v="100"/>
    <m/>
  </r>
  <r>
    <x v="51"/>
    <x v="0"/>
    <d v="2024-11-20T00:00:00"/>
    <d v="2024-11-20T00:00:00"/>
    <s v="Community of Practice "/>
    <x v="0"/>
    <s v="OutLoud Dallas"/>
    <s v="3137 Irving Blvd., Suite 313"/>
    <n v="75247"/>
    <n v="1"/>
    <n v="0"/>
    <n v="15"/>
    <n v="453"/>
    <m/>
  </r>
  <r>
    <x v="24"/>
    <x v="0"/>
    <d v="2024-11-20T00:00:00"/>
    <d v="2024-11-20T00:00:00"/>
    <s v="Tech Truck "/>
    <x v="0"/>
    <s v="Dallas ISD - Career Exploration Showcase"/>
    <s v="1010 1st Ave"/>
    <n v="75210"/>
    <n v="1"/>
    <m/>
    <n v="750"/>
    <n v="750"/>
    <m/>
  </r>
  <r>
    <x v="24"/>
    <x v="0"/>
    <d v="2024-11-20T00:00:00"/>
    <d v="2024-11-20T00:00:00"/>
    <s v="Tech Truck "/>
    <x v="0"/>
    <s v="Uplift Luna"/>
    <s v="9743 E R L Thornton Fwy"/>
    <n v="75228"/>
    <n v="1"/>
    <m/>
    <n v="2"/>
    <n v="2"/>
    <m/>
  </r>
  <r>
    <x v="43"/>
    <x v="5"/>
    <d v="2024-11-20T00:00:00"/>
    <d v="2024-11-20T00:00:00"/>
    <s v="Charles Barr Concerts For Head Start"/>
    <x v="0"/>
    <s v="Wanda Meshack Smith Head Start Center"/>
    <s v="3950 Gannon Lane"/>
    <n v="75237"/>
    <n v="1"/>
    <n v="0"/>
    <n v="60"/>
    <n v="60"/>
    <m/>
  </r>
  <r>
    <x v="43"/>
    <x v="5"/>
    <d v="2024-11-20T00:00:00"/>
    <d v="2024-11-20T00:00:00"/>
    <s v="Charles Barr Concerts For Head Start"/>
    <x v="0"/>
    <s v="Wanda Meshack Smith Head Start Center"/>
    <s v="3950 Gannon Lane"/>
    <n v="75237"/>
    <n v="1"/>
    <n v="0"/>
    <n v="80"/>
    <n v="80"/>
    <m/>
  </r>
  <r>
    <x v="43"/>
    <x v="5"/>
    <d v="2024-11-20T00:00:00"/>
    <d v="2024-11-20T00:00:00"/>
    <s v="Charles Barr Concerts For Head Start"/>
    <x v="0"/>
    <s v="Wanda Meshack Smith Head Start Center"/>
    <s v="3950 Gannon Lane"/>
    <n v="75237"/>
    <n v="1"/>
    <n v="0"/>
    <n v="80"/>
    <n v="80"/>
    <m/>
  </r>
  <r>
    <x v="33"/>
    <x v="0"/>
    <d v="2024-11-20T00:00:00"/>
    <d v="2024-11-20T00:00:00"/>
    <s v="Opera in a Suitcase - Workshop"/>
    <x v="0"/>
    <s v="Nathan Adams Elementary"/>
    <s v="12600 Welch Rd"/>
    <n v="75244"/>
    <n v="1"/>
    <n v="0"/>
    <n v="25"/>
    <n v="25"/>
    <m/>
  </r>
  <r>
    <x v="37"/>
    <x v="0"/>
    <d v="2024-11-20T00:00:00"/>
    <d v="2024-11-20T00:00:00"/>
    <s v="Poetry Stone Soup"/>
    <x v="0"/>
    <s v="Half Price Books "/>
    <s v="5803 Northwest Highway"/>
    <n v="75231"/>
    <n v="1"/>
    <n v="0"/>
    <n v="8"/>
    <n v="8"/>
    <m/>
  </r>
  <r>
    <x v="37"/>
    <x v="0"/>
    <d v="2024-11-20T00:00:00"/>
    <d v="2024-11-20T00:00:00"/>
    <s v="2425-108A A Deep &amp; Human Look At Gwendolyn Brooks'  &quot;Annie Allen &quot; at 75"/>
    <x v="0"/>
    <s v="South Dallas Cultural Center"/>
    <s v="3400 S Fitzhugh Ave,"/>
    <n v="75210"/>
    <n v="1"/>
    <n v="0"/>
    <n v="27"/>
    <n v="27"/>
    <m/>
  </r>
  <r>
    <x v="32"/>
    <x v="8"/>
    <d v="2024-11-20T00:00:00"/>
    <d v="2024-11-20T00:00:00"/>
    <s v="USAFF preview member screening of &quot;Better Man&quot;"/>
    <x v="0"/>
    <s v="Angelika Film Center Dallas"/>
    <s v="5321 E Mockingbird Ln"/>
    <n v="75206"/>
    <n v="1"/>
    <n v="0"/>
    <n v="200"/>
    <n v="200"/>
    <m/>
  </r>
  <r>
    <x v="7"/>
    <x v="0"/>
    <d v="2024-11-21T00:00:00"/>
    <d v="2024-11-21T00:00:00"/>
    <s v="Client Project Manager Meeting;"/>
    <x v="1"/>
    <s v="Virtual"/>
    <s v="Virtual"/>
    <s v="Virtual"/>
    <n v="1"/>
    <n v="0"/>
    <n v="1"/>
    <n v="1"/>
    <m/>
  </r>
  <r>
    <x v="16"/>
    <x v="5"/>
    <d v="2024-11-21T00:00:00"/>
    <d v="2024-11-21T00:00:00"/>
    <s v="Arts &amp; Letters Live"/>
    <x v="1"/>
    <s v="YouTube"/>
    <s v="Virtual"/>
    <s v="Virtual"/>
    <n v="1"/>
    <n v="43"/>
    <m/>
    <n v="43"/>
    <m/>
  </r>
  <r>
    <x v="0"/>
    <x v="5"/>
    <d v="2024-11-21T00:00:00"/>
    <d v="2024-11-21T00:00:00"/>
    <s v="Bravo Gala"/>
    <x v="0"/>
    <s v="Winspear Opera House"/>
    <s v="2403 Flora St, Dallas, TX"/>
    <n v="75201"/>
    <n v="1"/>
    <n v="90"/>
    <n v="0"/>
    <n v="90"/>
    <m/>
  </r>
  <r>
    <x v="0"/>
    <x v="1"/>
    <d v="2024-11-21T00:00:00"/>
    <d v="2024-11-21T00:00:00"/>
    <s v="Children's Professional Ballet Folklorico Company"/>
    <x v="0"/>
    <s v="Anita Martinez Recreation Center"/>
    <s v="4422 Live Oak St, Dallas, TX"/>
    <n v="75204"/>
    <n v="1"/>
    <n v="14"/>
    <n v="0"/>
    <n v="14"/>
    <m/>
  </r>
  <r>
    <x v="1"/>
    <x v="0"/>
    <d v="2024-11-21T00:00:00"/>
    <d v="2024-11-22T00:00:00"/>
    <s v="Streamliners Enrichment"/>
    <x v="0"/>
    <s v="Uplift White Rock Prep (T)"/>
    <s v="7370 Valley Glen Drive, Dallas, TX "/>
    <n v="75228"/>
    <n v="8"/>
    <m/>
    <n v="90"/>
    <n v="90"/>
    <m/>
  </r>
  <r>
    <x v="1"/>
    <x v="2"/>
    <d v="2024-11-21T00:00:00"/>
    <d v="2024-11-22T00:00:00"/>
    <s v="Streamliners ECRR"/>
    <x v="0"/>
    <s v="Uplift White Rock Prep (W)"/>
    <s v="7370 Valley Glen Drive, Dallas, TX "/>
    <n v="75228"/>
    <n v="14"/>
    <m/>
    <n v="155"/>
    <n v="155"/>
    <m/>
  </r>
  <r>
    <x v="2"/>
    <x v="5"/>
    <d v="2024-11-21T00:00:00"/>
    <d v="2024-11-21T00:00:00"/>
    <s v="The Variety Show"/>
    <x v="0"/>
    <s v="Arts Mission Oak Cliff"/>
    <s v="410 S Windomere Ave"/>
    <n v="75208"/>
    <n v="1"/>
    <n v="29"/>
    <n v="8"/>
    <n v="37"/>
    <m/>
  </r>
  <r>
    <x v="7"/>
    <x v="0"/>
    <d v="2024-11-21T00:00:00"/>
    <d v="2024-11-21T00:00:00"/>
    <s v="Learning HUBS"/>
    <x v="0"/>
    <s v="For Oak Cliff"/>
    <s v="907 E Ledbetter Dr"/>
    <n v="75216"/>
    <n v="1"/>
    <n v="0"/>
    <n v="1"/>
    <n v="1"/>
    <m/>
  </r>
  <r>
    <x v="7"/>
    <x v="0"/>
    <d v="2024-11-21T00:00:00"/>
    <d v="2024-11-21T00:00:00"/>
    <s v="Learning HUBS"/>
    <x v="0"/>
    <s v="Pleasant Oaks"/>
    <s v="8701 Greenmound Ave"/>
    <n v="75227"/>
    <n v="1"/>
    <n v="0"/>
    <n v="4"/>
    <n v="4"/>
    <m/>
  </r>
  <r>
    <x v="7"/>
    <x v="0"/>
    <d v="2024-11-21T00:00:00"/>
    <d v="2024-11-21T00:00:00"/>
    <s v="Professional Learning Youth Presenter's Fall 2024- Spring 2025"/>
    <x v="0"/>
    <s v="Big Thought HQ"/>
    <s v="1409 Botham Jean Blvd., Suite 1015"/>
    <n v="75215"/>
    <n v="1"/>
    <n v="0"/>
    <n v="3"/>
    <n v="3"/>
    <m/>
  </r>
  <r>
    <x v="7"/>
    <x v="0"/>
    <d v="2024-11-21T00:00:00"/>
    <d v="2024-11-21T00:00:00"/>
    <s v="Thriving Minds After School"/>
    <x v="0"/>
    <s v="Lakewood Elementary School"/>
    <s v="3000 Hillbrook St"/>
    <n v="75214"/>
    <n v="1"/>
    <n v="0"/>
    <n v="37"/>
    <n v="37"/>
    <m/>
  </r>
  <r>
    <x v="7"/>
    <x v="0"/>
    <d v="2024-11-21T00:00:00"/>
    <d v="2024-11-21T00:00:00"/>
    <s v="Thriving Minds After School"/>
    <x v="0"/>
    <s v="Nathan Adams Elementary School"/>
    <s v="12600 Welch Rd"/>
    <n v="75244"/>
    <n v="1"/>
    <n v="0"/>
    <n v="26"/>
    <n v="26"/>
    <m/>
  </r>
  <r>
    <x v="7"/>
    <x v="0"/>
    <d v="2024-11-21T00:00:00"/>
    <d v="2024-11-21T00:00:00"/>
    <s v="Thriving Minds After School"/>
    <x v="0"/>
    <s v="Prestonwood Montessori at E.D. Walker"/>
    <s v="5700 Wozencraft Dr"/>
    <s v=" 75230"/>
    <n v="1"/>
    <n v="0"/>
    <n v="64"/>
    <n v="64"/>
    <m/>
  </r>
  <r>
    <x v="7"/>
    <x v="0"/>
    <d v="2024-11-21T00:00:00"/>
    <d v="2024-11-21T00:00:00"/>
    <s v="Thriving Minds After School"/>
    <x v="0"/>
    <s v="Rosemont Lower School"/>
    <s v="1919 Stevens Forest Dr"/>
    <n v="75208"/>
    <n v="1"/>
    <n v="0"/>
    <n v="94"/>
    <n v="94"/>
    <m/>
  </r>
  <r>
    <x v="7"/>
    <x v="0"/>
    <d v="2024-11-21T00:00:00"/>
    <d v="2024-11-21T00:00:00"/>
    <s v="Thriving Minds After School"/>
    <x v="0"/>
    <s v="Rosemont Upper School"/>
    <s v="719 N Montclair Ave"/>
    <n v="75208"/>
    <n v="1"/>
    <n v="0"/>
    <n v="21"/>
    <n v="21"/>
    <m/>
  </r>
  <r>
    <x v="7"/>
    <x v="0"/>
    <d v="2024-11-21T00:00:00"/>
    <d v="2024-11-21T00:00:00"/>
    <s v="Thriving Minds After School"/>
    <x v="0"/>
    <s v="Harry C. Withers Elementary School"/>
    <s v="3959 Northhaven Rd"/>
    <n v="75229"/>
    <n v="1"/>
    <n v="0"/>
    <n v="76"/>
    <n v="76"/>
    <m/>
  </r>
  <r>
    <x v="7"/>
    <x v="0"/>
    <d v="2024-11-21T00:00:00"/>
    <d v="2024-11-21T00:00:00"/>
    <s v="Nov TMAS NEW Hires 2024 Launching: Let's Talk Neuro"/>
    <x v="0"/>
    <s v="Big Thought HQ"/>
    <s v="1409 Botham Jean Blvd., Suite 1015"/>
    <n v="75215"/>
    <n v="1"/>
    <n v="0"/>
    <n v="2"/>
    <n v="2"/>
    <m/>
  </r>
  <r>
    <x v="9"/>
    <x v="5"/>
    <d v="2024-11-21T00:00:00"/>
    <d v="2024-11-21T00:00:00"/>
    <s v="Flores y Calaveras"/>
    <x v="0"/>
    <s v="Marcus Leadership Academy"/>
    <s v="2911 Northheaven Rd, Dallas. TX"/>
    <n v="75229"/>
    <n v="1"/>
    <n v="407"/>
    <n v="0"/>
    <n v="407"/>
    <m/>
  </r>
  <r>
    <x v="14"/>
    <x v="9"/>
    <d v="2024-11-21T00:00:00"/>
    <d v="2024-11-21T00:00:00"/>
    <s v="Wilson Public Schools"/>
    <x v="0"/>
    <s v="The Sixth Floor Museum at Dealey Plaza"/>
    <s v="411 Elm Street"/>
    <n v="75202"/>
    <n v="1"/>
    <n v="36"/>
    <n v="3"/>
    <n v="39"/>
    <m/>
  </r>
  <r>
    <x v="14"/>
    <x v="9"/>
    <d v="2024-11-21T00:00:00"/>
    <d v="2024-11-21T00:00:00"/>
    <s v="Levine Academy"/>
    <x v="0"/>
    <s v="The Sixth Floor Museum at Dealey Plaza"/>
    <s v="411 Elm Street"/>
    <n v="75202"/>
    <n v="1"/>
    <n v="21"/>
    <n v="3"/>
    <n v="24"/>
    <m/>
  </r>
  <r>
    <x v="14"/>
    <x v="9"/>
    <d v="2024-11-21T00:00:00"/>
    <d v="2024-11-21T00:00:00"/>
    <s v="Phoenix Academy"/>
    <x v="0"/>
    <s v="The Sixth Floor Museum at Dealey Plaza"/>
    <s v="411 Elm Street"/>
    <n v="75202"/>
    <n v="1"/>
    <n v="12"/>
    <n v="1"/>
    <n v="13"/>
    <m/>
  </r>
  <r>
    <x v="15"/>
    <x v="3"/>
    <d v="2024-11-21T00:00:00"/>
    <d v="2024-11-21T00:00:00"/>
    <s v="Dallas History Maker's Luncheon"/>
    <x v="0"/>
    <s v="Fairmont Hotel"/>
    <s v="1717 N. Akard Street"/>
    <n v="75201"/>
    <n v="1"/>
    <s v="X"/>
    <n v="430"/>
    <n v="430"/>
    <m/>
  </r>
  <r>
    <x v="16"/>
    <x v="5"/>
    <d v="2024-11-21T00:00:00"/>
    <d v="2024-11-21T00:00:00"/>
    <s v="Arts &amp; Letters Live"/>
    <x v="0"/>
    <s v="Dallas Museum of Art"/>
    <s v="1717 N Harwood"/>
    <n v="75201"/>
    <n v="1"/>
    <n v="365"/>
    <m/>
    <n v="365"/>
    <m/>
  </r>
  <r>
    <x v="16"/>
    <x v="0"/>
    <d v="2024-11-21T00:00:00"/>
    <d v="2024-11-21T00:00:00"/>
    <s v="All Access Art"/>
    <x v="0"/>
    <s v="Dallas Museum of Art"/>
    <s v="1717 N Harwood"/>
    <n v="75201"/>
    <n v="1"/>
    <m/>
    <n v="15"/>
    <n v="15"/>
    <m/>
  </r>
  <r>
    <x v="16"/>
    <x v="0"/>
    <d v="2024-11-21T00:00:00"/>
    <d v="2024-11-21T00:00:00"/>
    <s v="Middle School Partnership"/>
    <x v="0"/>
    <s v="D.A. Hulcy STEAM Middle School"/>
    <s v="9339 S Polk St"/>
    <n v="75232"/>
    <n v="1"/>
    <m/>
    <n v="20"/>
    <n v="20"/>
    <m/>
  </r>
  <r>
    <x v="38"/>
    <x v="0"/>
    <d v="2024-11-21T00:00:00"/>
    <d v="2024-11-21T00:00:00"/>
    <s v="Backlist Book Club"/>
    <x v="0"/>
    <s v="Deep Vellum Books &amp; Publishing"/>
    <s v="3000 Commerce Street"/>
    <n v="75226"/>
    <n v="1"/>
    <n v="0"/>
    <n v="15"/>
    <n v="15"/>
    <m/>
  </r>
  <r>
    <x v="38"/>
    <x v="0"/>
    <d v="2024-11-21T00:00:00"/>
    <d v="2024-11-21T00:00:00"/>
    <s v="Backlist Book Club"/>
    <x v="0"/>
    <s v="Deep Vellum Books &amp; Publishing"/>
    <s v="3000 Commerce Street"/>
    <n v="75226"/>
    <n v="17"/>
    <n v="0"/>
    <n v="17"/>
    <n v="17"/>
    <m/>
  </r>
  <r>
    <x v="22"/>
    <x v="9"/>
    <d v="2024-11-21T00:00:00"/>
    <d v="2024-11-21T00:00:00"/>
    <s v="Guided Tour: Bryan Adams HS AP Art"/>
    <x v="0"/>
    <s v="Nasher Sculpture Center"/>
    <s v="2001 Flora St. "/>
    <n v="75201"/>
    <n v="1"/>
    <m/>
    <n v="50"/>
    <n v="50"/>
    <m/>
  </r>
  <r>
    <x v="22"/>
    <x v="9"/>
    <d v="2024-11-21T00:00:00"/>
    <d v="2024-11-21T00:00:00"/>
    <s v="Guided Tour: Conrad HS- cancelled"/>
    <x v="0"/>
    <s v="Nasher Sculpture Center"/>
    <s v="2001 Flora St. "/>
    <n v="75201"/>
    <n v="1"/>
    <m/>
    <n v="40"/>
    <n v="40"/>
    <m/>
  </r>
  <r>
    <x v="22"/>
    <x v="9"/>
    <d v="2024-11-21T00:00:00"/>
    <d v="2024-11-21T00:00:00"/>
    <s v="Guided Tour: Conrad HS"/>
    <x v="0"/>
    <s v="Nasher Sculpture Center"/>
    <s v="2001 Flora St. "/>
    <n v="75201"/>
    <n v="1"/>
    <m/>
    <n v="40"/>
    <n v="40"/>
    <m/>
  </r>
  <r>
    <x v="22"/>
    <x v="9"/>
    <d v="2024-11-21T00:00:00"/>
    <d v="2024-11-21T00:00:00"/>
    <s v="Tour: Dallas College Richland"/>
    <x v="0"/>
    <s v="Nasher Sculpture Center"/>
    <s v="2001 Flora St. "/>
    <n v="75201"/>
    <n v="1"/>
    <m/>
    <n v="10"/>
    <n v="10"/>
    <m/>
  </r>
  <r>
    <x v="24"/>
    <x v="0"/>
    <d v="2024-11-21T00:00:00"/>
    <d v="2024-11-21T00:00:00"/>
    <s v="Tech Truck "/>
    <x v="0"/>
    <s v="Clinton P Russell Elementary"/>
    <s v="3031 S Beckley Ave"/>
    <n v="75224"/>
    <n v="1"/>
    <m/>
    <n v="150"/>
    <n v="150"/>
    <m/>
  </r>
  <r>
    <x v="24"/>
    <x v="0"/>
    <d v="2024-11-21T00:00:00"/>
    <d v="2024-11-21T00:00:00"/>
    <s v="Tech Truck "/>
    <x v="0"/>
    <s v="St Phillips"/>
    <s v="1600 Pennsylvania"/>
    <n v="75215"/>
    <n v="1"/>
    <m/>
    <n v="28"/>
    <n v="28"/>
    <m/>
  </r>
  <r>
    <x v="43"/>
    <x v="5"/>
    <d v="2024-11-21T00:00:00"/>
    <d v="2024-11-21T00:00:00"/>
    <s v="Dallas Area Senior Concerts"/>
    <x v="0"/>
    <s v="Villa at Mountain View"/>
    <s v="2918 Duncanville Road"/>
    <n v="75211"/>
    <n v="1"/>
    <n v="0"/>
    <n v="40"/>
    <n v="40"/>
    <m/>
  </r>
  <r>
    <x v="26"/>
    <x v="1"/>
    <d v="2024-11-21T00:00:00"/>
    <d v="2024-11-21T00:00:00"/>
    <s v="Divine Sass"/>
    <x v="0"/>
    <s v="TBAAL "/>
    <s v="1309 Canton Street"/>
    <n v="75201"/>
    <n v="1"/>
    <n v="0"/>
    <n v="12"/>
    <n v="12"/>
    <m/>
  </r>
  <r>
    <x v="33"/>
    <x v="5"/>
    <d v="2024-11-21T00:00:00"/>
    <d v="2024-11-21T00:00:00"/>
    <s v="Opera in a Suitcase - Performance"/>
    <x v="0"/>
    <s v="Nathan Adams Elementary"/>
    <s v="12600 Welch Rd"/>
    <n v="75244"/>
    <n v="1"/>
    <n v="0"/>
    <n v="30"/>
    <n v="30"/>
    <m/>
  </r>
  <r>
    <x v="7"/>
    <x v="0"/>
    <d v="2024-11-22T00:00:00"/>
    <d v="2024-11-22T00:00:00"/>
    <s v="Thriving Minds After School"/>
    <x v="0"/>
    <s v="Lakewood Elementary School"/>
    <s v="3000 Hillbrook St"/>
    <n v="75214"/>
    <n v="1"/>
    <n v="0"/>
    <n v="40"/>
    <n v="40"/>
    <m/>
  </r>
  <r>
    <x v="7"/>
    <x v="0"/>
    <d v="2024-11-22T00:00:00"/>
    <d v="2024-11-22T00:00:00"/>
    <s v="Thriving Minds After School"/>
    <x v="0"/>
    <s v="Nathan Adams Elementary School"/>
    <s v="12600 Welch Rd"/>
    <n v="75244"/>
    <n v="1"/>
    <n v="0"/>
    <n v="26"/>
    <n v="26"/>
    <m/>
  </r>
  <r>
    <x v="7"/>
    <x v="0"/>
    <d v="2024-11-22T00:00:00"/>
    <d v="2024-11-22T00:00:00"/>
    <s v="Thriving Minds After School"/>
    <x v="0"/>
    <s v="Montessori Academy at Onesimo Hernandez"/>
    <s v="5555 Maple Ave"/>
    <n v="75235"/>
    <n v="1"/>
    <n v="0"/>
    <n v="41"/>
    <n v="41"/>
    <m/>
  </r>
  <r>
    <x v="7"/>
    <x v="0"/>
    <d v="2024-11-22T00:00:00"/>
    <d v="2024-11-22T00:00:00"/>
    <s v="Thriving Minds After School"/>
    <x v="0"/>
    <s v="Prestonwood Montessori at E.D. Walker"/>
    <s v="5700 Wozencraft Dr"/>
    <s v=" 75230"/>
    <n v="1"/>
    <n v="0"/>
    <n v="60"/>
    <n v="60"/>
    <m/>
  </r>
  <r>
    <x v="7"/>
    <x v="0"/>
    <d v="2024-11-22T00:00:00"/>
    <d v="2024-11-22T00:00:00"/>
    <s v="Thriving Minds After School"/>
    <x v="0"/>
    <s v="Rosemont Upper School"/>
    <s v="719 N Montclair Ave"/>
    <n v="75208"/>
    <n v="1"/>
    <n v="0"/>
    <n v="18"/>
    <n v="18"/>
    <m/>
  </r>
  <r>
    <x v="9"/>
    <x v="5"/>
    <d v="2024-11-22T00:00:00"/>
    <d v="2024-11-22T00:00:00"/>
    <s v="Six Flags"/>
    <x v="0"/>
    <s v="Eladio Martinez"/>
    <s v="4500 Bernal Dr. Dallas"/>
    <n v="75212"/>
    <n v="2"/>
    <n v="115"/>
    <n v="0"/>
    <n v="115"/>
    <m/>
  </r>
  <r>
    <x v="34"/>
    <x v="5"/>
    <d v="2024-11-22T00:00:00"/>
    <d v="2024-11-22T00:00:00"/>
    <s v="Taking It to the Streets Outreach"/>
    <x v="0"/>
    <s v="Victory Plaza"/>
    <s v="2425 Victory Ave"/>
    <n v="75219"/>
    <n v="2"/>
    <m/>
    <n v="200"/>
    <n v="200"/>
    <m/>
  </r>
  <r>
    <x v="34"/>
    <x v="5"/>
    <d v="2024-11-22T00:00:00"/>
    <d v="2024-12-14T00:00:00"/>
    <s v="Taking It to the Streets Outreach"/>
    <x v="0"/>
    <s v="Victory Plaza"/>
    <s v="2425 Victory Ave"/>
    <n v="75219"/>
    <n v="2"/>
    <m/>
    <n v="175"/>
    <n v="175"/>
    <m/>
  </r>
  <r>
    <x v="34"/>
    <x v="5"/>
    <d v="2024-11-22T00:00:00"/>
    <d v="2024-12-15T00:00:00"/>
    <s v="Taking It to the Streets Outreach"/>
    <x v="0"/>
    <s v="Victory Plaza"/>
    <s v="2425 Victory Ave"/>
    <n v="75219"/>
    <m/>
    <m/>
    <n v="212"/>
    <n v="212"/>
    <m/>
  </r>
  <r>
    <x v="39"/>
    <x v="0"/>
    <d v="2024-11-22T00:00:00"/>
    <d v="2024-11-22T00:00:00"/>
    <s v="DISD Mentoring/clinic"/>
    <x v="0"/>
    <s v="Skyline High School"/>
    <s v="7777 Forney Rd."/>
    <n v="75227"/>
    <n v="1"/>
    <n v="0"/>
    <n v="7"/>
    <n v="7"/>
    <m/>
  </r>
  <r>
    <x v="48"/>
    <x v="0"/>
    <d v="2024-11-22T00:00:00"/>
    <d v="2024-11-22T00:00:00"/>
    <s v="Portable Youth Film Program"/>
    <x v="0"/>
    <s v="Spruce"/>
    <s v="9733 Old Seagoville Rd"/>
    <n v="75217"/>
    <n v="1"/>
    <n v="0"/>
    <n v="3"/>
    <n v="3"/>
    <m/>
  </r>
  <r>
    <x v="24"/>
    <x v="0"/>
    <d v="2024-11-22T00:00:00"/>
    <d v="2024-11-22T00:00:00"/>
    <s v="Onsite Lab: Engineers, Assemble!"/>
    <x v="0"/>
    <s v="Perot Museum of Nature and Science"/>
    <s v="2201 N Field Street"/>
    <n v="75201"/>
    <n v="2"/>
    <m/>
    <n v="64"/>
    <n v="64"/>
    <m/>
  </r>
  <r>
    <x v="43"/>
    <x v="5"/>
    <d v="2024-11-22T00:00:00"/>
    <d v="2024-11-22T00:00:00"/>
    <s v="Dallas Area Senior Concerts"/>
    <x v="0"/>
    <s v="Willie B. Johnson Senior Center"/>
    <s v="12225 Willowdell Drive"/>
    <n v="75243"/>
    <n v="1"/>
    <n v="0"/>
    <n v="200"/>
    <n v="200"/>
    <m/>
  </r>
  <r>
    <x v="43"/>
    <x v="5"/>
    <d v="2024-11-22T00:00:00"/>
    <d v="2024-11-22T00:00:00"/>
    <s v="Dallas Area Senior Concerts"/>
    <x v="0"/>
    <s v="Brookdale Lake Highlands"/>
    <s v="9715 Plano Road"/>
    <n v="75238"/>
    <n v="1"/>
    <n v="0"/>
    <n v="20"/>
    <n v="20"/>
    <m/>
  </r>
  <r>
    <x v="43"/>
    <x v="5"/>
    <d v="2024-11-22T00:00:00"/>
    <d v="2024-11-22T00:00:00"/>
    <s v="Dallas Area Senior Concerts"/>
    <x v="0"/>
    <s v="Brookdale Farmers Branch"/>
    <s v="13505 Webb Chapel Rd."/>
    <n v="75234"/>
    <n v="1"/>
    <n v="0"/>
    <n v="30"/>
    <n v="30"/>
    <m/>
  </r>
  <r>
    <x v="37"/>
    <x v="5"/>
    <d v="2024-11-22T00:00:00"/>
    <d v="2024-11-22T00:00:00"/>
    <s v="2425-109A  The City That Killed A President Reading"/>
    <x v="0"/>
    <s v="The Wild Detectives"/>
    <s v="314 W. Eighth Street"/>
    <n v="75208"/>
    <n v="1"/>
    <n v="0"/>
    <n v="32"/>
    <n v="32"/>
    <m/>
  </r>
  <r>
    <x v="37"/>
    <x v="0"/>
    <d v="2024-11-23T00:00:00"/>
    <d v="2024-11-23T00:00:00"/>
    <s v="Saturday Stone Soup"/>
    <x v="1"/>
    <s v="Virtual"/>
    <s v="Virtual"/>
    <s v="Virtual"/>
    <n v="1"/>
    <n v="0"/>
    <n v="6"/>
    <n v="6"/>
    <m/>
  </r>
  <r>
    <x v="42"/>
    <x v="5"/>
    <d v="2024-11-23T00:00:00"/>
    <d v="2024-11-23T00:00:00"/>
    <s v="Santos Salon with Mark Morris (Live Stream)"/>
    <x v="1"/>
    <s v="Virtual"/>
    <s v="Virtual"/>
    <s v="Virtual"/>
    <n v="1"/>
    <n v="0"/>
    <n v="109"/>
    <n v="109"/>
    <m/>
  </r>
  <r>
    <x v="0"/>
    <x v="0"/>
    <d v="2024-11-23T00:00:00"/>
    <d v="2024-11-23T00:00:00"/>
    <s v="ANMBF Dance Academy Ballet Folklorico Toddlers 9:30 AM"/>
    <x v="0"/>
    <s v="Anita Martinez Recreation Center"/>
    <s v="3212 N Winnetka Ave, Dallas, TX 75212"/>
    <n v="75212"/>
    <n v="1"/>
    <n v="20"/>
    <n v="0"/>
    <n v="20"/>
    <m/>
  </r>
  <r>
    <x v="0"/>
    <x v="1"/>
    <d v="2024-11-23T00:00:00"/>
    <d v="2024-11-23T00:00:00"/>
    <s v="Mini Professional Ballet Folklorico Company"/>
    <x v="0"/>
    <s v="Anita Martinez Recreation Center"/>
    <s v="3212 N Winnetka Ave, Dallas, TX 75212"/>
    <n v="75212"/>
    <n v="1"/>
    <n v="8"/>
    <n v="0"/>
    <n v="8"/>
    <m/>
  </r>
  <r>
    <x v="0"/>
    <x v="0"/>
    <d v="2024-11-23T00:00:00"/>
    <d v="2024-11-23T00:00:00"/>
    <s v="ANMBF Dance Academy Classical Ballet Kids 9:30 AM"/>
    <x v="0"/>
    <s v="Anita Martinez Recreation Center"/>
    <s v="3212 N Winnetka Ave, Dallas, TX 75212"/>
    <n v="75212"/>
    <n v="1"/>
    <n v="10"/>
    <n v="0"/>
    <n v="10"/>
    <m/>
  </r>
  <r>
    <x v="0"/>
    <x v="0"/>
    <d v="2024-11-23T00:00:00"/>
    <d v="2024-11-23T00:00:00"/>
    <s v="ANMBF Dance Academy Ballet Folklorico Kids 10:30 AM"/>
    <x v="0"/>
    <s v="Anita Martinez Recreation Center"/>
    <s v="3212 N Winnetka Ave, Dallas, TX 75212"/>
    <n v="75212"/>
    <n v="1"/>
    <n v="22"/>
    <n v="0"/>
    <n v="22"/>
    <m/>
  </r>
  <r>
    <x v="0"/>
    <x v="0"/>
    <d v="2024-11-23T00:00:00"/>
    <d v="2024-11-23T00:00:00"/>
    <s v="ANMBF Dance Academy Classical Ballet Toddlers 10:30 AM"/>
    <x v="0"/>
    <s v="Anita Martinez Recreation Center"/>
    <s v="3212 N Winnetka Ave, Dallas, TX 75212"/>
    <n v="75212"/>
    <n v="1"/>
    <n v="10"/>
    <n v="0"/>
    <n v="10"/>
    <m/>
  </r>
  <r>
    <x v="0"/>
    <x v="0"/>
    <d v="2024-11-23T00:00:00"/>
    <d v="2024-11-23T00:00:00"/>
    <s v="ANMBF Dance Academy Ballet Folklorico Kids 1 1:30 AM"/>
    <x v="0"/>
    <s v="Anita Martinez Recreation Center"/>
    <s v="3212 N Winnetka Ave, Dallas, TX 75212"/>
    <n v="75212"/>
    <n v="1"/>
    <n v="10"/>
    <n v="0"/>
    <n v="10"/>
    <m/>
  </r>
  <r>
    <x v="0"/>
    <x v="0"/>
    <d v="2024-11-23T00:00:00"/>
    <d v="2024-11-23T00:00:00"/>
    <s v="ANMBF Dance Academy Ballet Folklorico Teen and Adult Beginner 11:30 AM"/>
    <x v="0"/>
    <s v="Anita Martinez Recreation Center"/>
    <s v="3212 N Winnetka Ave, Dallas, TX 75212"/>
    <n v="75212"/>
    <n v="1"/>
    <n v="19"/>
    <n v="0"/>
    <n v="19"/>
    <m/>
  </r>
  <r>
    <x v="0"/>
    <x v="0"/>
    <d v="2024-11-23T00:00:00"/>
    <d v="2024-11-23T00:00:00"/>
    <s v="ANMBF Dance Academy Ballet Folklorico Teen and Adult Intermediate 12:30 PM"/>
    <x v="0"/>
    <s v="Anita Martinez Recreation Center"/>
    <s v="3212 N Winnetka Ave, Dallas, TX 75212"/>
    <n v="75212"/>
    <n v="1"/>
    <n v="5"/>
    <n v="0"/>
    <n v="5"/>
    <m/>
  </r>
  <r>
    <x v="7"/>
    <x v="0"/>
    <d v="2024-11-23T00:00:00"/>
    <d v="2024-11-23T00:00:00"/>
    <s v="Professional Learning Youth Presenter's Fall 2024- Spring 2025"/>
    <x v="0"/>
    <s v="Big Thought HQ"/>
    <s v="1409 Botham Jean Blvd., Suite 1015"/>
    <n v="75215"/>
    <n v="1"/>
    <n v="0"/>
    <n v="3"/>
    <n v="3"/>
    <m/>
  </r>
  <r>
    <x v="16"/>
    <x v="5"/>
    <d v="2024-11-23T00:00:00"/>
    <d v="2024-11-23T00:00:00"/>
    <s v="Film Screening"/>
    <x v="0"/>
    <s v="Dallas Museum of Art"/>
    <s v="1717 N Harwood"/>
    <n v="75201"/>
    <n v="1"/>
    <m/>
    <n v="223"/>
    <n v="223"/>
    <m/>
  </r>
  <r>
    <x v="16"/>
    <x v="0"/>
    <d v="2024-11-23T00:00:00"/>
    <d v="2024-11-30T00:00:00"/>
    <s v="Pop-Up Art Spot"/>
    <x v="0"/>
    <s v="Dallas Museum of Art"/>
    <s v="1717 N Harwood"/>
    <n v="75201"/>
    <n v="2"/>
    <m/>
    <n v="124"/>
    <n v="124"/>
    <m/>
  </r>
  <r>
    <x v="20"/>
    <x v="8"/>
    <d v="2024-11-23T00:00:00"/>
    <d v="2024-11-23T00:00:00"/>
    <s v="National Family Month Literacy Month Program"/>
    <x v="0"/>
    <s v="African American Museum"/>
    <s v="3536 Grand Avenue"/>
    <n v="75210"/>
    <n v="1"/>
    <m/>
    <n v="250"/>
    <n v="250"/>
    <m/>
  </r>
  <r>
    <x v="20"/>
    <x v="5"/>
    <d v="2024-11-23T00:00:00"/>
    <d v="2024-11-23T00:00:00"/>
    <s v="L G Foster Distinguished Lecture"/>
    <x v="0"/>
    <s v="African American Museum"/>
    <s v="3536 Grand Avenue"/>
    <n v="75210"/>
    <n v="1"/>
    <m/>
    <n v="100"/>
    <n v="100"/>
    <m/>
  </r>
  <r>
    <x v="41"/>
    <x v="5"/>
    <d v="2024-11-23T00:00:00"/>
    <d v="2024-11-23T00:00:00"/>
    <s v="Brian Simpson &amp; Marion Meadows"/>
    <x v="0"/>
    <s v="Bishop Arts Theatre Center"/>
    <s v="215 S Tyler Street"/>
    <n v="75208"/>
    <n v="2"/>
    <n v="330"/>
    <n v="2"/>
    <n v="332"/>
    <m/>
  </r>
  <r>
    <x v="42"/>
    <x v="5"/>
    <d v="2024-11-23T00:00:00"/>
    <d v="2024-11-23T00:00:00"/>
    <s v="Mark Morris Dance Group &quot;Look of Love&quot; Performance"/>
    <x v="0"/>
    <s v="Winspear Opera House"/>
    <s v="2403 Flora St."/>
    <n v="75201"/>
    <n v="1"/>
    <n v="718"/>
    <n v="162"/>
    <n v="880"/>
    <m/>
  </r>
  <r>
    <x v="42"/>
    <x v="5"/>
    <d v="2024-11-23T00:00:00"/>
    <d v="2024-11-23T00:00:00"/>
    <s v="Santos Salon with Mark Morris"/>
    <x v="0"/>
    <s v="Winspear Opera House"/>
    <s v="2403 Flora St."/>
    <n v="75201"/>
    <n v="1"/>
    <n v="0"/>
    <n v="85"/>
    <n v="85"/>
    <m/>
  </r>
  <r>
    <x v="42"/>
    <x v="1"/>
    <d v="2024-11-23T00:00:00"/>
    <d v="2024-11-23T00:00:00"/>
    <s v="Mark Morris Dance Group Rehearsal"/>
    <x v="0"/>
    <s v="Winspear Opera House"/>
    <s v="2403 Flora St."/>
    <n v="75201"/>
    <n v="1"/>
    <n v="0"/>
    <n v="22"/>
    <n v="22"/>
    <m/>
  </r>
  <r>
    <x v="42"/>
    <x v="3"/>
    <d v="2024-11-23T00:00:00"/>
    <d v="2024-11-23T00:00:00"/>
    <s v="Mark Morris Dance Group Post-Performance Artist Talkback"/>
    <x v="0"/>
    <s v="Winspear Opera House"/>
    <s v="2403 Flora St."/>
    <n v="75201"/>
    <n v="1"/>
    <n v="0"/>
    <n v="120"/>
    <n v="120"/>
    <m/>
  </r>
  <r>
    <x v="49"/>
    <x v="1"/>
    <d v="2024-11-23T00:00:00"/>
    <d v="2024-11-23T00:00:00"/>
    <s v="Bandan Koro Rehearsal "/>
    <x v="0"/>
    <s v="Sammons Center for the Arts"/>
    <s v="3630 Harry Hines Blvd"/>
    <n v="75219"/>
    <n v="1"/>
    <n v="0"/>
    <n v="20"/>
    <n v="20"/>
    <m/>
  </r>
  <r>
    <x v="49"/>
    <x v="0"/>
    <d v="2024-11-23T00:00:00"/>
    <d v="2024-11-23T00:00:00"/>
    <s v="BK Saturdays - Bandan Koro Community Class "/>
    <x v="0"/>
    <s v="Sammons Center for the Arts"/>
    <s v="3630 Harry Hines Blvd"/>
    <n v="75219"/>
    <n v="1"/>
    <n v="0"/>
    <n v="45"/>
    <n v="45"/>
    <m/>
  </r>
  <r>
    <x v="49"/>
    <x v="5"/>
    <d v="2024-11-23T00:00:00"/>
    <d v="2024-11-23T00:00:00"/>
    <s v="Rhythm and Rhymes"/>
    <x v="0"/>
    <s v="Sammons Center for the Arts"/>
    <s v="3630 Harry Hines Blvd"/>
    <n v="75219"/>
    <n v="1"/>
    <n v="0"/>
    <n v="150"/>
    <n v="150"/>
    <m/>
  </r>
  <r>
    <x v="26"/>
    <x v="3"/>
    <d v="2024-11-23T00:00:00"/>
    <d v="2024-11-23T00:00:00"/>
    <s v="The Society Inc. Lone Star Chapter"/>
    <x v="0"/>
    <s v="TBAAL "/>
    <s v="1309 Canton Street"/>
    <n v="75201"/>
    <n v="1"/>
    <n v="1"/>
    <n v="68"/>
    <n v="69"/>
    <m/>
  </r>
  <r>
    <x v="55"/>
    <x v="10"/>
    <s v="N/A"/>
    <s v="N/A"/>
    <s v="NO EVENTS- OCT 2024"/>
    <x v="2"/>
    <m/>
    <m/>
    <m/>
    <m/>
    <m/>
    <m/>
    <n v="0"/>
    <m/>
  </r>
  <r>
    <x v="26"/>
    <x v="5"/>
    <d v="2024-11-23T00:00:00"/>
    <d v="2024-11-23T00:00:00"/>
    <s v="Jason Robinson Concert"/>
    <x v="0"/>
    <s v="TBAAL "/>
    <s v="1309 Canton Street"/>
    <m/>
    <n v="1"/>
    <n v="1588"/>
    <m/>
    <n v="1588"/>
    <m/>
  </r>
  <r>
    <x v="33"/>
    <x v="5"/>
    <d v="2024-11-23T00:00:00"/>
    <d v="2024-11-23T00:00:00"/>
    <s v="OperaTruck for Dallas Public Library"/>
    <x v="0"/>
    <s v="Fretz Park Branch Library"/>
    <s v="6990 Belt Line Rd"/>
    <n v="75254"/>
    <n v="1"/>
    <n v="0"/>
    <n v="47"/>
    <n v="47"/>
    <m/>
  </r>
  <r>
    <x v="55"/>
    <x v="1"/>
    <d v="2024-11-23T00:00:00"/>
    <d v="2024-11-23T00:00:00"/>
    <s v="Rehearsal for FREEDMANS recording"/>
    <x v="1"/>
    <s v="Virtual"/>
    <m/>
    <m/>
    <n v="1"/>
    <m/>
    <n v="13"/>
    <n v="13"/>
    <m/>
  </r>
  <r>
    <x v="39"/>
    <x v="5"/>
    <d v="2024-11-24T00:00:00"/>
    <d v="2024-11-24T00:00:00"/>
    <s v="YPO, DSE, Sinfonietta Concert"/>
    <x v="0"/>
    <s v="Moody Performance Hall"/>
    <s v="2520 Flora St. "/>
    <n v="75201"/>
    <n v="3"/>
    <n v="485"/>
    <n v="186"/>
    <n v="671"/>
    <m/>
  </r>
  <r>
    <x v="39"/>
    <x v="1"/>
    <d v="2024-11-24T00:00:00"/>
    <d v="2024-11-24T00:00:00"/>
    <s v="Ensemble Rehearsals"/>
    <x v="0"/>
    <s v="Sammons Center for the Arts"/>
    <s v="3630 Harry Hines Blvd."/>
    <n v="75219"/>
    <n v="3"/>
    <n v="181"/>
    <n v="14"/>
    <n v="195"/>
    <m/>
  </r>
  <r>
    <x v="55"/>
    <x v="3"/>
    <d v="2024-11-24T00:00:00"/>
    <d v="2024-11-25T00:00:00"/>
    <s v="Recording of FREEDMANS audio performance"/>
    <x v="0"/>
    <s v="Co-Founder's Home Studio"/>
    <s v="1537 W. Red Bird Lane"/>
    <n v="75232"/>
    <n v="2"/>
    <m/>
    <n v="15"/>
    <n v="15"/>
    <m/>
  </r>
  <r>
    <x v="26"/>
    <x v="3"/>
    <d v="2024-11-24T00:00:00"/>
    <d v="2024-11-24T00:00:00"/>
    <s v="Reunion Church"/>
    <x v="0"/>
    <s v="TBAAL "/>
    <s v="1309 Canton Street"/>
    <n v="75201"/>
    <n v="1"/>
    <n v="1"/>
    <n v="628"/>
    <n v="628"/>
    <m/>
  </r>
  <r>
    <x v="5"/>
    <x v="1"/>
    <d v="2024-11-25T00:00:00"/>
    <d v="2024-11-27T00:00:00"/>
    <s v="Nutcracker Rehearsals"/>
    <x v="0"/>
    <s v="BNT Studios"/>
    <s v="10675 E. Northwest Higway, Suite 2400"/>
    <n v="75238"/>
    <n v="5"/>
    <n v="0"/>
    <n v="85"/>
    <n v="85"/>
    <m/>
  </r>
  <r>
    <x v="5"/>
    <x v="2"/>
    <d v="2024-11-25T00:00:00"/>
    <d v="2024-11-30T00:00:00"/>
    <s v="BNTC Classes"/>
    <x v="0"/>
    <s v="BNT Studios"/>
    <s v="10675 E. Northwest Higway, Suite 2400"/>
    <n v="75238"/>
    <n v="17"/>
    <n v="54"/>
    <n v="13"/>
    <n v="67"/>
    <m/>
  </r>
  <r>
    <x v="7"/>
    <x v="0"/>
    <d v="2024-11-25T00:00:00"/>
    <d v="2024-11-25T00:00:00"/>
    <s v="Creative Solutions"/>
    <x v="0"/>
    <s v="Evening Reporting Center (ERC)"/>
    <s v="1673 Terre Colony Ct"/>
    <n v="75211"/>
    <n v="1"/>
    <n v="0"/>
    <n v="3"/>
    <n v="3"/>
    <m/>
  </r>
  <r>
    <x v="7"/>
    <x v="0"/>
    <d v="2024-11-25T00:00:00"/>
    <d v="2024-11-25T00:00:00"/>
    <s v="Creator Archetype TMAS Nov 24"/>
    <x v="0"/>
    <s v="Big Thought HQ"/>
    <s v="1409 Botham Jean Blvd., Suite 1015"/>
    <n v="75215"/>
    <n v="1"/>
    <n v="0"/>
    <n v="43"/>
    <n v="43"/>
    <m/>
  </r>
  <r>
    <x v="51"/>
    <x v="2"/>
    <d v="2024-11-25T00:00:00"/>
    <d v="2024-11-27T00:00:00"/>
    <s v="OutLoud Voices Middle School Arts Camp"/>
    <x v="0"/>
    <s v="OutLoud Dallas"/>
    <s v="3137 Irving Blvd., Suite 313"/>
    <n v="75247"/>
    <n v="3"/>
    <n v="0"/>
    <n v="15"/>
    <n v="15"/>
    <m/>
  </r>
  <r>
    <x v="24"/>
    <x v="2"/>
    <d v="2024-11-25T00:00:00"/>
    <d v="2024-11-27T00:00:00"/>
    <s v="Discovery Camp"/>
    <x v="0"/>
    <s v="Perot Museum of Nature and Science"/>
    <s v="2201 N Field Street"/>
    <n v="75201"/>
    <n v="3"/>
    <n v="65"/>
    <m/>
    <n v="65"/>
    <m/>
  </r>
  <r>
    <x v="26"/>
    <x v="7"/>
    <d v="2024-11-25T00:00:00"/>
    <d v="2024-11-30T00:00:00"/>
    <s v="History of TBAAL"/>
    <x v="0"/>
    <s v="TBAAL "/>
    <s v="1309 Canton Street"/>
    <n v="75201"/>
    <n v="1"/>
    <n v="0"/>
    <n v="80"/>
    <n v="80"/>
    <m/>
  </r>
  <r>
    <x v="32"/>
    <x v="8"/>
    <d v="2024-11-25T00:00:00"/>
    <d v="2024-11-25T00:00:00"/>
    <s v="USAFF co-presents Dinner With… series screening of &quot;Charade&quot; (presented with the Angelika Dallas)"/>
    <x v="0"/>
    <s v="Angelika Film Center Dallas"/>
    <s v="5321 E Mockingbird Ln"/>
    <n v="75206"/>
    <n v="1"/>
    <n v="166"/>
    <n v="0"/>
    <n v="166"/>
    <m/>
  </r>
  <r>
    <x v="7"/>
    <x v="0"/>
    <d v="2024-11-26T00:00:00"/>
    <d v="2024-11-26T00:00:00"/>
    <s v="Client Project Manager Meeting;"/>
    <x v="1"/>
    <s v="Virtual"/>
    <s v="Virtual"/>
    <s v="Virtual"/>
    <n v="1"/>
    <n v="0"/>
    <n v="3"/>
    <n v="3"/>
    <m/>
  </r>
  <r>
    <x v="37"/>
    <x v="0"/>
    <d v="2024-11-26T00:00:00"/>
    <d v="2024-11-26T00:00:00"/>
    <s v="2425-102A Cancer Support North Texas"/>
    <x v="1"/>
    <s v="Virtual"/>
    <s v="Virtual"/>
    <s v="Virtual"/>
    <n v="1"/>
    <n v="0"/>
    <n v="10"/>
    <n v="10"/>
    <m/>
  </r>
  <r>
    <x v="0"/>
    <x v="0"/>
    <d v="2024-11-26T00:00:00"/>
    <d v="2024-11-26T00:00:00"/>
    <s v="Zumba Gold"/>
    <x v="1"/>
    <s v="Zoom"/>
    <m/>
    <m/>
    <n v="1"/>
    <n v="0"/>
    <n v="332"/>
    <n v="332"/>
    <m/>
  </r>
  <r>
    <x v="7"/>
    <x v="0"/>
    <d v="2024-11-26T00:00:00"/>
    <d v="2024-11-26T00:00:00"/>
    <s v="Professional Learning Youth Presenter's Fall 2024- Spring 2025"/>
    <x v="0"/>
    <s v="Big Thought HQ"/>
    <s v="1409 Botham Jean Blvd., Suite 1015"/>
    <n v="75215"/>
    <n v="1"/>
    <n v="0"/>
    <n v="3"/>
    <n v="3"/>
    <m/>
  </r>
  <r>
    <x v="7"/>
    <x v="0"/>
    <d v="2024-11-26T00:00:00"/>
    <d v="2024-11-26T00:00:00"/>
    <s v="Mental Matters: The Youth Perspective November 2024"/>
    <x v="0"/>
    <s v="South Dallas Cultural Center"/>
    <m/>
    <m/>
    <n v="1"/>
    <n v="0"/>
    <n v="69"/>
    <n v="69"/>
    <m/>
  </r>
  <r>
    <x v="38"/>
    <x v="5"/>
    <d v="2024-11-26T00:00:00"/>
    <d v="2024-11-26T00:00:00"/>
    <s v="Poetry Reading with Katie Prince and Sebastian Paramo"/>
    <x v="0"/>
    <s v="Deep Vellum Books &amp; Publishing"/>
    <s v="3000 Commerce Street"/>
    <n v="75226"/>
    <n v="1"/>
    <n v="0"/>
    <n v="75"/>
    <n v="75"/>
    <m/>
  </r>
  <r>
    <x v="43"/>
    <x v="5"/>
    <d v="2024-11-26T00:00:00"/>
    <d v="2024-11-26T00:00:00"/>
    <s v="Dallas Area Senior Concerts"/>
    <x v="0"/>
    <s v="Jackson Living Center"/>
    <s v="105 Juliette Fowler St.   "/>
    <n v="75214"/>
    <n v="1"/>
    <n v="0"/>
    <n v="12"/>
    <n v="12"/>
    <m/>
  </r>
  <r>
    <x v="43"/>
    <x v="5"/>
    <d v="2024-11-26T00:00:00"/>
    <d v="2024-11-26T00:00:00"/>
    <s v="Dallas Area Senior Concerts"/>
    <x v="0"/>
    <s v="Juliette Fowler Christian Apartments"/>
    <s v="105 Juliette Fowler St.   P.O. Box 140206"/>
    <n v="75214"/>
    <n v="1"/>
    <n v="0"/>
    <n v="20"/>
    <n v="20"/>
    <m/>
  </r>
  <r>
    <x v="4"/>
    <x v="0"/>
    <d v="2024-11-27T00:00:00"/>
    <d v="2024-11-27T00:00:00"/>
    <s v="Open Community Class"/>
    <x v="0"/>
    <s v="Avant Chamber Ballet"/>
    <s v="2408 Farrington St"/>
    <n v="75207"/>
    <n v="1"/>
    <n v="10"/>
    <n v="10"/>
    <n v="20"/>
    <m/>
  </r>
  <r>
    <x v="43"/>
    <x v="5"/>
    <d v="2024-11-27T00:00:00"/>
    <d v="2024-11-27T00:00:00"/>
    <s v="Dallas Area Senior Concerts"/>
    <x v="0"/>
    <s v="Walnut Place: 2nd Floor North Nursing Care"/>
    <s v="5515 Glen Lakes Drive"/>
    <n v="75231"/>
    <n v="1"/>
    <n v="0"/>
    <n v="10"/>
    <n v="10"/>
    <m/>
  </r>
  <r>
    <x v="43"/>
    <x v="5"/>
    <d v="2024-11-27T00:00:00"/>
    <d v="2024-11-27T00:00:00"/>
    <s v="Dallas Area Senior Concerts"/>
    <x v="0"/>
    <s v="Walnut Place: 4th/6th Floor AL"/>
    <s v="5515 Glen Lakes Drive"/>
    <n v="75231"/>
    <n v="1"/>
    <n v="0"/>
    <n v="18"/>
    <n v="18"/>
    <m/>
  </r>
  <r>
    <x v="43"/>
    <x v="5"/>
    <d v="2024-11-27T00:00:00"/>
    <d v="2024-11-27T00:00:00"/>
    <s v="Dallas Area Senior Concerts"/>
    <x v="0"/>
    <s v="Five Star Premier Residences of Dallas"/>
    <s v="5455 La Sierra Drive"/>
    <n v="75231"/>
    <n v="1"/>
    <n v="0"/>
    <n v="14"/>
    <n v="14"/>
    <m/>
  </r>
  <r>
    <x v="43"/>
    <x v="5"/>
    <d v="2024-11-27T00:00:00"/>
    <d v="2024-11-27T00:00:00"/>
    <s v="Dallas Area Senior Concerts"/>
    <x v="0"/>
    <s v="Meadowstone Place"/>
    <s v="10410 Stone Canyon Road"/>
    <n v="75230"/>
    <n v="1"/>
    <n v="0"/>
    <n v="24"/>
    <n v="24"/>
    <m/>
  </r>
  <r>
    <x v="43"/>
    <x v="5"/>
    <d v="2024-11-29T00:00:00"/>
    <d v="2024-11-29T00:00:00"/>
    <s v="Dallas Area Senior Concerts"/>
    <x v="0"/>
    <s v="Parsons House Preston Hollow: AL"/>
    <s v="4205 West Northwest Highway"/>
    <n v="75220"/>
    <n v="1"/>
    <n v="0"/>
    <n v="25"/>
    <n v="25"/>
    <m/>
  </r>
  <r>
    <x v="30"/>
    <x v="5"/>
    <d v="2024-11-29T00:00:00"/>
    <d v="2024-11-30T00:00:00"/>
    <s v="Natasha, Pierre, &amp; the Great Comet of 1812"/>
    <x v="0"/>
    <s v="Norma Young Arena Stage"/>
    <s v="2688 Laclede St., #120"/>
    <n v="75201"/>
    <n v="2"/>
    <n v="53"/>
    <n v="63"/>
    <n v="116"/>
    <m/>
  </r>
  <r>
    <x v="55"/>
    <x v="1"/>
    <d v="2024-11-30T00:00:00"/>
    <d v="2024-11-30T00:00:00"/>
    <s v="AFRICAN COMPANY PRESENTS RICHARD III table read"/>
    <x v="1"/>
    <s v="Virtual"/>
    <m/>
    <m/>
    <n v="1"/>
    <m/>
    <n v="10"/>
    <n v="10"/>
    <m/>
  </r>
  <r>
    <x v="20"/>
    <x v="7"/>
    <d v="2024-11-30T00:00:00"/>
    <d v="2024-11-30T00:00:00"/>
    <s v="Facing The Rising Sun: Freedman's Cemetery"/>
    <x v="0"/>
    <s v="African American Museum"/>
    <s v="3536 Grand Avenue"/>
    <n v="75210"/>
    <n v="21"/>
    <m/>
    <n v="320"/>
    <n v="320"/>
    <m/>
  </r>
  <r>
    <x v="39"/>
    <x v="5"/>
    <d v="2024-11-30T00:00:00"/>
    <d v="2024-11-30T00:00:00"/>
    <s v="Invited Performance by &quot;GDYO Quartet&quot;"/>
    <x v="0"/>
    <s v="Stanley Korshak"/>
    <s v="500 Crescent Court, Suite 100"/>
    <n v="75201"/>
    <n v="1"/>
    <n v="0"/>
    <n v="20"/>
    <n v="20"/>
    <m/>
  </r>
  <r>
    <x v="49"/>
    <x v="1"/>
    <d v="2024-11-30T00:00:00"/>
    <d v="2024-11-30T00:00:00"/>
    <s v="Bandan Koro Rehearsal "/>
    <x v="0"/>
    <s v="Sammons Center for the Arts"/>
    <s v="3630 Harry Hines Blvd"/>
    <n v="75219"/>
    <n v="1"/>
    <n v="0"/>
    <n v="20"/>
    <n v="20"/>
    <m/>
  </r>
  <r>
    <x v="49"/>
    <x v="0"/>
    <d v="2024-11-30T00:00:00"/>
    <d v="2024-11-30T00:00:00"/>
    <s v="BK Saturdays - Bandan Koro Community Class "/>
    <x v="0"/>
    <s v="Sammons Center for the Arts"/>
    <s v="3630 Harry Hines Blvd"/>
    <n v="75219"/>
    <n v="1"/>
    <n v="0"/>
    <n v="40"/>
    <n v="40"/>
    <m/>
  </r>
  <r>
    <x v="49"/>
    <x v="5"/>
    <d v="2024-11-30T00:00:00"/>
    <d v="2024-11-30T00:00:00"/>
    <s v="Midnight Bantaba"/>
    <x v="0"/>
    <s v="2616 Event Center"/>
    <s v="2616 Commerce St"/>
    <n v="75226"/>
    <n v="1"/>
    <n v="10"/>
    <n v="30"/>
    <n v="40"/>
    <m/>
  </r>
  <r>
    <x v="2"/>
    <x v="1"/>
    <d v="2024-12-01T00:00:00"/>
    <d v="2024-12-20T00:00:00"/>
    <s v="Subsidized Rehearsal Space Program"/>
    <x v="0"/>
    <s v="Arts Mission Oak Cliff"/>
    <s v="410 S Windomere Ave"/>
    <n v="75208"/>
    <n v="19"/>
    <n v="84"/>
    <n v="4"/>
    <n v="88"/>
    <m/>
  </r>
  <r>
    <x v="4"/>
    <x v="1"/>
    <d v="2024-12-01T00:00:00"/>
    <d v="2024-12-01T00:00:00"/>
    <s v="Nutcracker Community Cast Rehearsals"/>
    <x v="0"/>
    <s v="Moody Performance Hall"/>
    <s v="2520 Flora St"/>
    <n v="75201"/>
    <n v="4"/>
    <n v="90"/>
    <n v="30"/>
    <n v="120"/>
    <m/>
  </r>
  <r>
    <x v="4"/>
    <x v="1"/>
    <d v="2024-12-01T00:00:00"/>
    <d v="2024-12-08T00:00:00"/>
    <s v="Company Class/Rehearsals"/>
    <x v="0"/>
    <s v="Avant Chamber Ballet"/>
    <s v="2408 Farrington St"/>
    <n v="75207"/>
    <n v="7"/>
    <n v="0"/>
    <n v="14"/>
    <n v="14"/>
    <m/>
  </r>
  <r>
    <x v="4"/>
    <x v="0"/>
    <d v="2024-12-01T00:00:00"/>
    <d v="2024-12-12T00:00:00"/>
    <s v="Intermediate Pre-Pro Classes"/>
    <x v="0"/>
    <s v="Avant Chamber Ballet"/>
    <s v="2408 Farrington St"/>
    <n v="75207"/>
    <n v="3"/>
    <n v="5"/>
    <n v="1"/>
    <n v="6"/>
    <m/>
  </r>
  <r>
    <x v="4"/>
    <x v="0"/>
    <d v="2024-12-01T00:00:00"/>
    <d v="2024-12-14T00:00:00"/>
    <s v="Trainee Class"/>
    <x v="0"/>
    <s v="Avant Chamber Ballet"/>
    <s v="2408 Farrington St"/>
    <n v="75207"/>
    <n v="11"/>
    <n v="10"/>
    <n v="4"/>
    <n v="14"/>
    <m/>
  </r>
  <r>
    <x v="4"/>
    <x v="1"/>
    <d v="2024-12-01T00:00:00"/>
    <d v="2024-12-14T00:00:00"/>
    <s v="Trainee Rehearsal"/>
    <x v="0"/>
    <s v="Avant Chamber Ballet"/>
    <s v="2408 Farrington St"/>
    <n v="75207"/>
    <n v="11"/>
    <n v="10"/>
    <n v="4"/>
    <n v="14"/>
    <m/>
  </r>
  <r>
    <x v="6"/>
    <x v="4"/>
    <d v="2024-12-01T00:00:00"/>
    <d v="2024-12-31T00:00:00"/>
    <s v="Carter High School Teaching Artist Residency"/>
    <x v="0"/>
    <s v="David W Carter HS"/>
    <s v="1819 W Wheatland Rd"/>
    <n v="75232"/>
    <n v="72"/>
    <n v="0"/>
    <n v="24"/>
    <n v="24"/>
    <m/>
  </r>
  <r>
    <x v="6"/>
    <x v="4"/>
    <d v="2024-12-01T00:00:00"/>
    <d v="2024-12-31T00:00:00"/>
    <s v="Madison HS Teaching Artist Residency"/>
    <x v="0"/>
    <s v="Madison HS"/>
    <s v="3000 MLK JR Blvd"/>
    <n v="75215"/>
    <n v="3"/>
    <n v="0"/>
    <n v="1"/>
    <n v="1"/>
    <m/>
  </r>
  <r>
    <x v="6"/>
    <x v="4"/>
    <d v="2024-12-01T00:00:00"/>
    <d v="2024-12-31T00:00:00"/>
    <s v="Booker T Washington Teaching Artist Residency"/>
    <x v="0"/>
    <s v="Booker T Washing HSPVA"/>
    <s v="2501 Flora St"/>
    <n v="75201"/>
    <n v="3"/>
    <n v="0"/>
    <n v="1"/>
    <n v="1"/>
    <m/>
  </r>
  <r>
    <x v="6"/>
    <x v="0"/>
    <d v="2024-12-01T00:00:00"/>
    <d v="2024-12-31T00:00:00"/>
    <s v="Uplift Atlas Violin Club"/>
    <x v="0"/>
    <s v="Uplift Atlas Prep"/>
    <s v="4600 Bryan St"/>
    <n v="75204"/>
    <n v="7"/>
    <n v="0"/>
    <n v="17"/>
    <n v="17"/>
    <m/>
  </r>
  <r>
    <x v="7"/>
    <x v="0"/>
    <d v="2024-12-01T00:00:00"/>
    <d v="2024-12-01T00:00:00"/>
    <s v="Thriving Minds After School"/>
    <x v="0"/>
    <s v="Lakewood Elementary School"/>
    <s v="3000 Hillbrook St"/>
    <n v="75214"/>
    <n v="1"/>
    <n v="0"/>
    <n v="1"/>
    <n v="1"/>
    <m/>
  </r>
  <r>
    <x v="50"/>
    <x v="0"/>
    <d v="2024-12-01T00:00:00"/>
    <d v="2024-12-18T00:00:00"/>
    <s v="BTW Portfolio Coaching"/>
    <x v="0"/>
    <s v="Jesus Morales Expresssive Arts Vanguard"/>
    <s v="1400 Walmsley"/>
    <n v="75208"/>
    <n v="3"/>
    <n v="0"/>
    <n v="8"/>
    <n v="8"/>
    <m/>
  </r>
  <r>
    <x v="50"/>
    <x v="0"/>
    <d v="2024-12-01T00:00:00"/>
    <d v="2024-12-18T00:00:00"/>
    <s v="BTW Portfolio Coaching"/>
    <x v="0"/>
    <s v="Jesus Morales Expresssive Arts Vanguard"/>
    <s v="1400 Walmsley"/>
    <n v="75208"/>
    <n v="2"/>
    <n v="0"/>
    <n v="8"/>
    <n v="8"/>
    <m/>
  </r>
  <r>
    <x v="10"/>
    <x v="0"/>
    <d v="2024-12-01T00:00:00"/>
    <d v="2024-10-14T00:00:00"/>
    <s v="Watercolor Fundamentals 1"/>
    <x v="0"/>
    <s v="Creative Arts Center of Dallas"/>
    <s v="2360 Laughlin Drive"/>
    <n v="75228"/>
    <n v="3"/>
    <n v="27"/>
    <n v="0"/>
    <n v="27"/>
    <m/>
  </r>
  <r>
    <x v="10"/>
    <x v="0"/>
    <d v="2024-12-01T00:00:00"/>
    <d v="2024-10-25T00:00:00"/>
    <s v="Watercolor Fundamentals 2"/>
    <x v="0"/>
    <s v="Creative Arts Center of Dallas"/>
    <s v="2360 Laughlin Drive"/>
    <n v="75228"/>
    <n v="3"/>
    <n v="24"/>
    <n v="0"/>
    <n v="24"/>
    <m/>
  </r>
  <r>
    <x v="10"/>
    <x v="0"/>
    <d v="2024-12-01T00:00:00"/>
    <d v="2024-10-25T00:00:00"/>
    <s v="Int/Adv Watercolor"/>
    <x v="0"/>
    <s v="Creative Arts Center of Dallas"/>
    <s v="2360 Laughlin Drive"/>
    <n v="75228"/>
    <n v="2"/>
    <n v="16"/>
    <n v="0"/>
    <n v="16"/>
    <m/>
  </r>
  <r>
    <x v="10"/>
    <x v="0"/>
    <d v="2024-12-01T00:00:00"/>
    <d v="2024-12-10T00:00:00"/>
    <s v="Beginner Figurative Sculpture"/>
    <x v="0"/>
    <s v="Creative Arts Center of Dallas"/>
    <s v="2361 Laughlin Drive"/>
    <n v="75228"/>
    <n v="3"/>
    <n v="9"/>
    <n v="0"/>
    <n v="9"/>
    <m/>
  </r>
  <r>
    <x v="10"/>
    <x v="0"/>
    <d v="2024-12-01T00:00:00"/>
    <d v="2024-12-31T00:00:00"/>
    <s v="Metal Sculpture"/>
    <x v="0"/>
    <s v="Creative Arts Center of Dallas"/>
    <s v="2360 Laughlin Drive"/>
    <n v="75228"/>
    <n v="3"/>
    <n v="21"/>
    <n v="0"/>
    <n v="21"/>
    <m/>
  </r>
  <r>
    <x v="10"/>
    <x v="0"/>
    <d v="2024-12-01T00:00:00"/>
    <d v="2024-12-31T00:00:00"/>
    <s v="Metal Sculpture"/>
    <x v="0"/>
    <s v="Creative Arts Center of Dallas"/>
    <s v="2360 Laughlin Drive"/>
    <n v="75228"/>
    <n v="3"/>
    <n v="15"/>
    <n v="0"/>
    <n v="15"/>
    <m/>
  </r>
  <r>
    <x v="10"/>
    <x v="0"/>
    <d v="2024-12-01T00:00:00"/>
    <d v="2024-12-31T00:00:00"/>
    <s v="Metal Sculpture"/>
    <x v="0"/>
    <s v="Creative Arts Center of Dallas"/>
    <s v="2360 Laughlin Drive"/>
    <n v="75228"/>
    <n v="3"/>
    <n v="15"/>
    <n v="0"/>
    <n v="15"/>
    <m/>
  </r>
  <r>
    <x v="10"/>
    <x v="0"/>
    <d v="2024-12-01T00:00:00"/>
    <d v="2024-12-31T00:00:00"/>
    <s v="Art of Mosaic"/>
    <x v="0"/>
    <s v="Creative Arts Center of Dallas"/>
    <s v="2360 Laughlin Drive"/>
    <n v="75228"/>
    <n v="3"/>
    <n v="27"/>
    <n v="0"/>
    <n v="27"/>
    <m/>
  </r>
  <r>
    <x v="10"/>
    <x v="0"/>
    <d v="2024-12-01T00:00:00"/>
    <d v="2024-12-31T00:00:00"/>
    <s v="Mixed Media Mosaic"/>
    <x v="0"/>
    <s v="Creative Arts Center of Dallas"/>
    <s v="2360 Laughlin Drive"/>
    <n v="75228"/>
    <n v="3"/>
    <n v="24"/>
    <n v="0"/>
    <n v="24"/>
    <m/>
  </r>
  <r>
    <x v="10"/>
    <x v="0"/>
    <d v="2024-12-01T00:00:00"/>
    <d v="2024-12-31T00:00:00"/>
    <s v="Acrylic Painting"/>
    <x v="0"/>
    <s v="Creative Arts Center of Dallas"/>
    <s v="2360 Laughlin Drive"/>
    <n v="75228"/>
    <n v="3"/>
    <n v="24"/>
    <n v="0"/>
    <n v="24"/>
    <m/>
  </r>
  <r>
    <x v="10"/>
    <x v="0"/>
    <d v="2024-12-01T00:00:00"/>
    <d v="2024-12-31T00:00:00"/>
    <s v="Acrylic Painting"/>
    <x v="0"/>
    <s v="Creative Arts Center of Dallas"/>
    <s v="2360 Laughlin Drive"/>
    <n v="75228"/>
    <n v="3"/>
    <n v="27"/>
    <n v="0"/>
    <n v="27"/>
    <m/>
  </r>
  <r>
    <x v="10"/>
    <x v="0"/>
    <d v="2024-12-01T00:00:00"/>
    <d v="2024-12-31T00:00:00"/>
    <s v="Acrylic Painting"/>
    <x v="0"/>
    <s v="Creative Arts Center of Dallas"/>
    <s v="2360 Laughlin Drive"/>
    <n v="75228"/>
    <n v="2"/>
    <n v="16"/>
    <n v="0"/>
    <n v="16"/>
    <n v="5"/>
  </r>
  <r>
    <x v="10"/>
    <x v="0"/>
    <d v="2024-12-01T00:00:00"/>
    <d v="2024-12-31T00:00:00"/>
    <s v="Fused Glass"/>
    <x v="0"/>
    <s v="Creative Arts Center of Dallas"/>
    <s v="2360 Laughlin Drive"/>
    <n v="75228"/>
    <n v="3"/>
    <n v="24"/>
    <n v="0"/>
    <n v="24"/>
    <m/>
  </r>
  <r>
    <x v="10"/>
    <x v="0"/>
    <d v="2024-12-01T00:00:00"/>
    <d v="2024-12-31T00:00:00"/>
    <s v="Fused Glass"/>
    <x v="0"/>
    <s v="Creative Arts Center of Dallas"/>
    <s v="2360 Laughlin Drive"/>
    <n v="75228"/>
    <n v="3"/>
    <n v="24"/>
    <n v="0"/>
    <n v="24"/>
    <m/>
  </r>
  <r>
    <x v="10"/>
    <x v="0"/>
    <d v="2024-12-01T00:00:00"/>
    <d v="2024-12-31T00:00:00"/>
    <s v="Fused Glass"/>
    <x v="0"/>
    <s v="Creative Arts Center of Dallas"/>
    <s v="2360 Laughlin Drive"/>
    <n v="75228"/>
    <n v="3"/>
    <n v="18"/>
    <n v="0"/>
    <n v="18"/>
    <m/>
  </r>
  <r>
    <x v="10"/>
    <x v="0"/>
    <d v="2024-12-01T00:00:00"/>
    <d v="2024-12-31T00:00:00"/>
    <s v="Glass Lab"/>
    <x v="0"/>
    <s v="Creative Arts Center of Dallas"/>
    <s v="2360 Laughlin Drive"/>
    <n v="75228"/>
    <n v="1"/>
    <n v="2"/>
    <n v="0"/>
    <n v="2"/>
    <m/>
  </r>
  <r>
    <x v="10"/>
    <x v="0"/>
    <d v="2024-12-01T00:00:00"/>
    <d v="2024-12-31T00:00:00"/>
    <s v="Live Model Lab"/>
    <x v="0"/>
    <s v="Creative Arts Center of Dallas"/>
    <s v="2360 Laughlin Drive"/>
    <n v="75228"/>
    <n v="1"/>
    <n v="8"/>
    <n v="0"/>
    <n v="8"/>
    <m/>
  </r>
  <r>
    <x v="10"/>
    <x v="0"/>
    <d v="2024-12-01T00:00:00"/>
    <d v="2024-12-31T00:00:00"/>
    <s v="Live Model Lab"/>
    <x v="0"/>
    <s v="Creative Arts Center of Dallas"/>
    <s v="2360 Laughlin Drive"/>
    <n v="75228"/>
    <n v="1"/>
    <n v="8"/>
    <n v="0"/>
    <n v="8"/>
    <m/>
  </r>
  <r>
    <x v="10"/>
    <x v="0"/>
    <d v="2024-12-01T00:00:00"/>
    <d v="2024-12-31T00:00:00"/>
    <s v="Live Model Lab"/>
    <x v="0"/>
    <s v="Creative Arts Center of Dallas"/>
    <s v="2360 Laughlin Drive"/>
    <n v="75228"/>
    <n v="1"/>
    <n v="8"/>
    <n v="0"/>
    <n v="8"/>
    <m/>
  </r>
  <r>
    <x v="10"/>
    <x v="0"/>
    <d v="2024-12-01T00:00:00"/>
    <d v="2024-12-31T00:00:00"/>
    <s v="Fundamentals of Wheel"/>
    <x v="0"/>
    <s v="Creative Arts Center of Dallas"/>
    <s v="2360 Laughlin Drive"/>
    <n v="75228"/>
    <n v="2"/>
    <n v="10"/>
    <n v="0"/>
    <n v="10"/>
    <m/>
  </r>
  <r>
    <x v="10"/>
    <x v="0"/>
    <d v="2024-12-01T00:00:00"/>
    <d v="2024-12-31T00:00:00"/>
    <s v="Fundamentals of Wheel"/>
    <x v="0"/>
    <s v="Creative Arts Center of Dallas"/>
    <s v="2360 Laughlin Drive"/>
    <n v="75228"/>
    <n v="3"/>
    <n v="24"/>
    <n v="0"/>
    <n v="24"/>
    <m/>
  </r>
  <r>
    <x v="10"/>
    <x v="0"/>
    <d v="2024-12-01T00:00:00"/>
    <d v="2024-12-31T00:00:00"/>
    <s v="Creative Clay"/>
    <x v="0"/>
    <s v="Creative Arts Center of Dallas"/>
    <s v="2360 Laughlin Drive"/>
    <n v="75228"/>
    <n v="2"/>
    <n v="12"/>
    <n v="2"/>
    <n v="14"/>
    <m/>
  </r>
  <r>
    <x v="10"/>
    <x v="0"/>
    <d v="2024-12-01T00:00:00"/>
    <d v="2024-12-31T00:00:00"/>
    <s v="Hands in Clay"/>
    <x v="0"/>
    <s v="Creative Arts Center of Dallas"/>
    <s v="2360 Laughlin Drive"/>
    <n v="75228"/>
    <n v="3"/>
    <n v="21"/>
    <n v="3"/>
    <n v="24"/>
    <m/>
  </r>
  <r>
    <x v="10"/>
    <x v="0"/>
    <d v="2024-12-01T00:00:00"/>
    <d v="2024-12-31T00:00:00"/>
    <s v="Figure Drawing"/>
    <x v="0"/>
    <s v="Creative Arts Center of Dallas"/>
    <s v="2360 Laughlin Drive"/>
    <n v="75228"/>
    <n v="3"/>
    <n v="12"/>
    <n v="0"/>
    <n v="12"/>
    <m/>
  </r>
  <r>
    <x v="10"/>
    <x v="0"/>
    <d v="2024-12-01T00:00:00"/>
    <d v="2024-12-31T00:00:00"/>
    <s v="Portrait Drawing 2"/>
    <x v="0"/>
    <s v="Creative Arts Center of Dallas"/>
    <s v="2360 Laughlin Drive"/>
    <n v="75228"/>
    <n v="3"/>
    <n v="6"/>
    <n v="3"/>
    <n v="9"/>
    <m/>
  </r>
  <r>
    <x v="10"/>
    <x v="0"/>
    <d v="2024-12-01T00:00:00"/>
    <d v="2024-12-31T00:00:00"/>
    <s v="Drawing 1"/>
    <x v="0"/>
    <s v="Creative Arts Center of Dallas"/>
    <s v="2360 Laughlin Drive"/>
    <n v="75228"/>
    <n v="3"/>
    <n v="9"/>
    <n v="0"/>
    <n v="9"/>
    <m/>
  </r>
  <r>
    <x v="10"/>
    <x v="0"/>
    <d v="2024-12-01T00:00:00"/>
    <d v="2024-12-31T00:00:00"/>
    <s v="Portrait Drawing 1"/>
    <x v="0"/>
    <s v="Creative Arts Center of Dallas"/>
    <s v="2360 Laughlin Drive"/>
    <n v="75228"/>
    <n v="3"/>
    <n v="9"/>
    <n v="0"/>
    <n v="9"/>
    <m/>
  </r>
  <r>
    <x v="10"/>
    <x v="0"/>
    <d v="2024-12-01T00:00:00"/>
    <d v="2024-12-31T00:00:00"/>
    <s v="Drawing 1"/>
    <x v="0"/>
    <s v="Creative Arts Center of Dallas"/>
    <s v="2360 Laughlin Drive"/>
    <n v="75228"/>
    <n v="3"/>
    <n v="15"/>
    <n v="0"/>
    <n v="15"/>
    <m/>
  </r>
  <r>
    <x v="10"/>
    <x v="0"/>
    <d v="2024-12-01T00:00:00"/>
    <d v="2024-12-31T00:00:00"/>
    <s v="Tufting Fundamentals"/>
    <x v="0"/>
    <s v="Creative Arts Center of Dallas"/>
    <s v="2361 Laughlin Drive"/>
    <n v="75229"/>
    <n v="3"/>
    <n v="18"/>
    <n v="0"/>
    <n v="18"/>
    <m/>
  </r>
  <r>
    <x v="10"/>
    <x v="0"/>
    <d v="2024-12-01T00:00:00"/>
    <d v="2024-12-31T00:00:00"/>
    <s v="Fundamentals of Wheel"/>
    <x v="0"/>
    <s v="Creative Arts Center of Dallas"/>
    <s v="2360 Laughlin Drive"/>
    <n v="75228"/>
    <n v="3"/>
    <n v="36"/>
    <n v="0"/>
    <n v="36"/>
    <m/>
  </r>
  <r>
    <x v="10"/>
    <x v="0"/>
    <d v="2024-12-01T00:00:00"/>
    <d v="2024-12-31T00:00:00"/>
    <s v="Beginner Sewing"/>
    <x v="0"/>
    <s v="Creative Arts Center of Dallas"/>
    <s v="2360 Laughlin Drive"/>
    <n v="75228"/>
    <n v="3"/>
    <n v="18"/>
    <n v="0"/>
    <n v="18"/>
    <m/>
  </r>
  <r>
    <x v="10"/>
    <x v="0"/>
    <d v="2024-12-01T00:00:00"/>
    <d v="2024-12-31T00:00:00"/>
    <s v="Beginner Painting"/>
    <x v="0"/>
    <s v="Creative Arts Center of Dallas"/>
    <s v="2360 Laughlin Drive"/>
    <n v="75228"/>
    <n v="3"/>
    <n v="24"/>
    <n v="3"/>
    <n v="27"/>
    <m/>
  </r>
  <r>
    <x v="10"/>
    <x v="0"/>
    <d v="2024-12-01T00:00:00"/>
    <d v="2024-12-31T00:00:00"/>
    <s v="Wild Side of Watercolor"/>
    <x v="0"/>
    <s v="Creative Arts Center of Dallas"/>
    <s v="2360 Laughlin Drive"/>
    <n v="75228"/>
    <n v="3"/>
    <n v="30"/>
    <n v="0"/>
    <n v="30"/>
    <m/>
  </r>
  <r>
    <x v="10"/>
    <x v="0"/>
    <d v="2024-12-01T00:00:00"/>
    <d v="2024-12-31T00:00:00"/>
    <s v="Int/Adv Oil Painting from Photos"/>
    <x v="0"/>
    <s v="Creative Arts Center of Dallas"/>
    <s v="2360 Laughlin Drive"/>
    <n v="75228"/>
    <n v="3"/>
    <n v="30"/>
    <n v="0"/>
    <n v="30"/>
    <m/>
  </r>
  <r>
    <x v="10"/>
    <x v="0"/>
    <d v="2024-12-01T00:00:00"/>
    <d v="2024-12-31T00:00:00"/>
    <s v="Beginner Oil Painting from Photos"/>
    <x v="0"/>
    <s v="Creative Arts Center of Dallas"/>
    <s v="2360 Laughlin Drive"/>
    <n v="75228"/>
    <n v="3"/>
    <n v="33"/>
    <n v="0"/>
    <n v="33"/>
    <m/>
  </r>
  <r>
    <x v="10"/>
    <x v="0"/>
    <d v="2024-12-01T00:00:00"/>
    <d v="2024-12-31T00:00:00"/>
    <s v="Int/Adv Oil Painting from Photos"/>
    <x v="0"/>
    <s v="Creative Arts Center of Dallas"/>
    <s v="2360 Laughlin Drive"/>
    <n v="75228"/>
    <n v="3"/>
    <n v="24"/>
    <n v="0"/>
    <n v="24"/>
    <m/>
  </r>
  <r>
    <x v="10"/>
    <x v="0"/>
    <d v="2024-12-01T00:00:00"/>
    <d v="2024-12-31T00:00:00"/>
    <s v="Beginner Oil Painting from Photos"/>
    <x v="0"/>
    <s v="Creative Arts Center of Dallas"/>
    <s v="2360 Laughlin Drive"/>
    <n v="75228"/>
    <n v="3"/>
    <n v="33"/>
    <n v="0"/>
    <n v="33"/>
    <m/>
  </r>
  <r>
    <x v="10"/>
    <x v="0"/>
    <d v="2024-12-01T00:00:00"/>
    <d v="2024-12-31T00:00:00"/>
    <s v="Fundamentals of Wheel"/>
    <x v="0"/>
    <s v="Creative Arts Center of Dallas"/>
    <s v="2360 Laughlin Drive"/>
    <n v="75228"/>
    <n v="3"/>
    <n v="27"/>
    <n v="0"/>
    <n v="27"/>
    <m/>
  </r>
  <r>
    <x v="10"/>
    <x v="0"/>
    <d v="2024-12-01T00:00:00"/>
    <d v="2024-12-31T00:00:00"/>
    <s v="Int/Adv Wheel"/>
    <x v="0"/>
    <s v="Creative Arts Center of Dallas"/>
    <s v="2360 Laughlin Drive"/>
    <n v="75228"/>
    <n v="3"/>
    <n v="30"/>
    <n v="0"/>
    <n v="30"/>
    <m/>
  </r>
  <r>
    <x v="10"/>
    <x v="0"/>
    <d v="2024-12-01T00:00:00"/>
    <d v="2024-12-31T00:00:00"/>
    <s v="Fundamentals of Wheel"/>
    <x v="0"/>
    <s v="Creative Arts Center of Dallas"/>
    <s v="2360 Laughlin Drive"/>
    <n v="75228"/>
    <n v="3"/>
    <n v="30"/>
    <n v="3"/>
    <n v="33"/>
    <m/>
  </r>
  <r>
    <x v="10"/>
    <x v="0"/>
    <d v="2024-12-01T00:00:00"/>
    <d v="2024-12-31T00:00:00"/>
    <s v="Fundamentals of Wheel"/>
    <x v="0"/>
    <s v="Creative Arts Center of Dallas"/>
    <s v="2360 Laughlin Drive"/>
    <n v="75228"/>
    <n v="3"/>
    <n v="30"/>
    <n v="0"/>
    <n v="30"/>
    <m/>
  </r>
  <r>
    <x v="10"/>
    <x v="0"/>
    <d v="2024-12-01T00:00:00"/>
    <d v="2024-12-31T00:00:00"/>
    <s v="Fundamentals of Handbuilding"/>
    <x v="0"/>
    <s v="Creative Arts Center of Dallas"/>
    <s v="2360 Laughlin Drive"/>
    <n v="75228"/>
    <n v="3"/>
    <n v="12"/>
    <n v="0"/>
    <n v="12"/>
    <m/>
  </r>
  <r>
    <x v="10"/>
    <x v="0"/>
    <d v="2024-12-01T00:00:00"/>
    <d v="2024-12-31T00:00:00"/>
    <s v="Fundamentals of Wheel"/>
    <x v="0"/>
    <s v="Creative Arts Center of Dallas"/>
    <s v="2360 Laughlin Drive"/>
    <n v="75228"/>
    <n v="3"/>
    <n v="30"/>
    <n v="0"/>
    <n v="30"/>
    <m/>
  </r>
  <r>
    <x v="10"/>
    <x v="0"/>
    <d v="2024-12-01T00:00:00"/>
    <d v="2024-12-31T00:00:00"/>
    <s v="Metal Sculpture"/>
    <x v="0"/>
    <s v="Creative Arts Center of Dallas"/>
    <s v="2360 Laughlin Drive"/>
    <n v="75228"/>
    <n v="3"/>
    <n v="12"/>
    <n v="0"/>
    <n v="12"/>
    <m/>
  </r>
  <r>
    <x v="10"/>
    <x v="0"/>
    <d v="2024-12-01T00:00:00"/>
    <d v="2024-12-31T00:00:00"/>
    <s v="Metal Sculpture"/>
    <x v="0"/>
    <s v="Creative Arts Center of Dallas"/>
    <s v="2360 Laughlin Drive"/>
    <n v="75228"/>
    <n v="3"/>
    <n v="12"/>
    <n v="3"/>
    <n v="15"/>
    <m/>
  </r>
  <r>
    <x v="10"/>
    <x v="0"/>
    <d v="2024-12-01T00:00:00"/>
    <d v="2024-12-31T00:00:00"/>
    <s v="Beg/Int Jewelry Fabrication"/>
    <x v="0"/>
    <s v="Creative Arts Center of Dallas"/>
    <s v="2360 Laughlin Drive"/>
    <n v="75228"/>
    <n v="3"/>
    <n v="9"/>
    <n v="0"/>
    <n v="9"/>
    <m/>
  </r>
  <r>
    <x v="10"/>
    <x v="0"/>
    <d v="2024-12-01T00:00:00"/>
    <d v="2024-12-31T00:00:00"/>
    <s v="Beg/Int Jewelry Fabrication"/>
    <x v="0"/>
    <s v="Creative Arts Center of Dallas"/>
    <s v="2360 Laughlin Drive"/>
    <n v="75228"/>
    <n v="3"/>
    <n v="21"/>
    <n v="3"/>
    <n v="24"/>
    <m/>
  </r>
  <r>
    <x v="10"/>
    <x v="0"/>
    <d v="2024-12-01T00:00:00"/>
    <d v="2024-12-31T00:00:00"/>
    <s v="Spinner Rings"/>
    <x v="0"/>
    <s v="Creative Arts Center of Dallas"/>
    <s v="2360 Laughlin Drive"/>
    <n v="75228"/>
    <n v="1"/>
    <n v="5"/>
    <n v="0"/>
    <n v="5"/>
    <m/>
  </r>
  <r>
    <x v="10"/>
    <x v="0"/>
    <d v="2024-12-01T00:00:00"/>
    <d v="2024-12-31T00:00:00"/>
    <s v="Lost Wax Casting"/>
    <x v="0"/>
    <s v="Creative Arts Center of Dallas"/>
    <s v="2360 Laughlin Drive"/>
    <n v="75228"/>
    <n v="3"/>
    <n v="18"/>
    <n v="0"/>
    <n v="18"/>
    <m/>
  </r>
  <r>
    <x v="10"/>
    <x v="0"/>
    <d v="2024-12-01T00:00:00"/>
    <d v="2024-12-31T00:00:00"/>
    <s v="Int/Adv Jewelry Fabrication"/>
    <x v="0"/>
    <s v="Creative Arts Center of Dallas"/>
    <s v="2360 Laughlin Drive"/>
    <n v="75228"/>
    <n v="3"/>
    <n v="18"/>
    <n v="0"/>
    <n v="18"/>
    <m/>
  </r>
  <r>
    <x v="10"/>
    <x v="0"/>
    <d v="2024-12-01T00:00:00"/>
    <d v="2024-12-31T00:00:00"/>
    <s v="Lost Wax Casting"/>
    <x v="0"/>
    <s v="Creative Arts Center of Dallas"/>
    <s v="2360 Laughlin Drive"/>
    <n v="75228"/>
    <n v="3"/>
    <n v="9"/>
    <n v="0"/>
    <n v="9"/>
    <m/>
  </r>
  <r>
    <x v="10"/>
    <x v="0"/>
    <d v="2024-12-01T00:00:00"/>
    <d v="2024-12-31T00:00:00"/>
    <s v="Beg/Int Jewelry Fabrication"/>
    <x v="0"/>
    <s v="Creative Arts Center of Dallas"/>
    <s v="2360 Laughlin Drive"/>
    <n v="75228"/>
    <n v="3"/>
    <n v="21"/>
    <n v="0"/>
    <n v="21"/>
    <m/>
  </r>
  <r>
    <x v="10"/>
    <x v="0"/>
    <d v="2024-12-01T00:00:00"/>
    <d v="2024-12-31T00:00:00"/>
    <s v="Fundamentals of Wheel"/>
    <x v="0"/>
    <s v="Creative Arts Center of Dallas"/>
    <s v="2361 Laughlin Drive"/>
    <n v="75229"/>
    <n v="3"/>
    <n v="18"/>
    <n v="3"/>
    <n v="21"/>
    <m/>
  </r>
  <r>
    <x v="10"/>
    <x v="0"/>
    <d v="2024-12-01T00:00:00"/>
    <d v="2024-12-31T00:00:00"/>
    <s v="Int/Adv Wheel"/>
    <x v="0"/>
    <s v="Creative Arts Center of Dallas"/>
    <s v="2360 Laughlin Drive"/>
    <n v="75228"/>
    <n v="2"/>
    <n v="8"/>
    <n v="0"/>
    <n v="8"/>
    <m/>
  </r>
  <r>
    <x v="10"/>
    <x v="0"/>
    <d v="2024-12-01T00:00:00"/>
    <d v="2024-12-31T00:00:00"/>
    <s v="Origami Workshop"/>
    <x v="0"/>
    <s v="Paper Arts"/>
    <s v="118 N. Peak Street"/>
    <n v="75226"/>
    <n v="1"/>
    <n v="4"/>
    <n v="0"/>
    <n v="4"/>
    <m/>
  </r>
  <r>
    <x v="10"/>
    <x v="0"/>
    <d v="2024-12-01T00:00:00"/>
    <d v="2024-12-31T00:00:00"/>
    <s v="Basic Bookmaking"/>
    <x v="0"/>
    <s v="Paper Arts"/>
    <s v="118 N. Peak Street"/>
    <n v="75226"/>
    <n v="3"/>
    <n v="24"/>
    <n v="0"/>
    <n v="24"/>
    <m/>
  </r>
  <r>
    <x v="10"/>
    <x v="0"/>
    <d v="2024-12-01T00:00:00"/>
    <d v="2024-12-31T00:00:00"/>
    <s v="Hybrid Printmaking"/>
    <x v="0"/>
    <s v="Creative Arts Center of Dallas"/>
    <s v="2360 Laughlin Drive"/>
    <n v="75228"/>
    <n v="3"/>
    <n v="12"/>
    <n v="0"/>
    <n v="12"/>
    <m/>
  </r>
  <r>
    <x v="10"/>
    <x v="0"/>
    <d v="2024-12-01T00:00:00"/>
    <d v="2024-12-31T00:00:00"/>
    <s v="All Mosaics Mondays"/>
    <x v="0"/>
    <s v="Creative Arts Center of Dallas"/>
    <s v="2360 Laughlin Drive"/>
    <n v="75228"/>
    <n v="3"/>
    <n v="27"/>
    <n v="0"/>
    <n v="27"/>
    <m/>
  </r>
  <r>
    <x v="10"/>
    <x v="0"/>
    <d v="2024-12-01T00:00:00"/>
    <d v="2024-12-31T00:00:00"/>
    <s v="Broken Dish Mosaic (Picassiette)"/>
    <x v="0"/>
    <s v="Creative Arts Center of Dallas"/>
    <s v="2360 Laughlin Drive"/>
    <n v="75228"/>
    <n v="3"/>
    <n v="24"/>
    <n v="0"/>
    <n v="24"/>
    <m/>
  </r>
  <r>
    <x v="10"/>
    <x v="0"/>
    <d v="2024-12-01T00:00:00"/>
    <d v="2024-12-31T00:00:00"/>
    <s v="Hands in Clay"/>
    <x v="0"/>
    <s v="Creative Arts Center of Dallas"/>
    <s v="2360 Laughlin Drive"/>
    <n v="75228"/>
    <n v="3"/>
    <n v="21"/>
    <n v="0"/>
    <n v="21"/>
    <m/>
  </r>
  <r>
    <x v="10"/>
    <x v="0"/>
    <d v="2024-12-01T00:00:00"/>
    <d v="2024-12-31T00:00:00"/>
    <s v="Int/Adv Art of Handbuilding"/>
    <x v="0"/>
    <s v="Creative Arts Center of Dallas"/>
    <s v="2360 Laughlin Drive"/>
    <n v="75228"/>
    <n v="3"/>
    <n v="15"/>
    <n v="0"/>
    <n v="15"/>
    <m/>
  </r>
  <r>
    <x v="10"/>
    <x v="0"/>
    <d v="2024-12-01T00:00:00"/>
    <d v="2024-12-31T00:00:00"/>
    <s v="Int/Adv Wheel"/>
    <x v="0"/>
    <s v="Creative Arts Center of Dallas"/>
    <s v="2360 Laughlin Drive"/>
    <n v="75228"/>
    <n v="3"/>
    <n v="24"/>
    <n v="0"/>
    <n v="24"/>
    <m/>
  </r>
  <r>
    <x v="10"/>
    <x v="0"/>
    <d v="2024-12-01T00:00:00"/>
    <d v="2024-12-31T00:00:00"/>
    <s v="Fundamentals of Wheel"/>
    <x v="0"/>
    <s v="Creative Arts Center of Dallas"/>
    <s v="2360 Laughlin Drive"/>
    <n v="75228"/>
    <n v="3"/>
    <n v="6"/>
    <n v="0"/>
    <n v="6"/>
    <m/>
  </r>
  <r>
    <x v="10"/>
    <x v="0"/>
    <d v="2024-12-01T00:00:00"/>
    <d v="2024-12-31T00:00:00"/>
    <s v="Fundamentals of Wheel"/>
    <x v="0"/>
    <s v="Creative Arts Center of Dallas"/>
    <s v="2360 Laughlin Drive"/>
    <n v="75228"/>
    <n v="3"/>
    <n v="27"/>
    <n v="0"/>
    <n v="27"/>
    <m/>
  </r>
  <r>
    <x v="10"/>
    <x v="0"/>
    <d v="2024-12-01T00:00:00"/>
    <d v="2024-12-31T00:00:00"/>
    <s v="Stamping Workshop"/>
    <x v="0"/>
    <s v="Creative Arts Center of Dallas"/>
    <s v="2360 Laughlin Drive"/>
    <n v="75228"/>
    <n v="1"/>
    <n v="3"/>
    <n v="0"/>
    <n v="3"/>
    <m/>
  </r>
  <r>
    <x v="10"/>
    <x v="0"/>
    <d v="2024-12-01T00:00:00"/>
    <d v="2024-12-31T00:00:00"/>
    <s v="Stone Carving"/>
    <x v="0"/>
    <s v="Creative Arts Center of Dallas"/>
    <s v="2360 Laughlin Drive"/>
    <n v="75228"/>
    <n v="3"/>
    <n v="9"/>
    <n v="0"/>
    <n v="9"/>
    <m/>
  </r>
  <r>
    <x v="10"/>
    <x v="0"/>
    <d v="2024-12-01T00:00:00"/>
    <d v="2024-12-31T00:00:00"/>
    <s v="Stone Carving"/>
    <x v="0"/>
    <s v="Creative Arts Center of Dallas"/>
    <s v="2360 Laughlin Drive"/>
    <n v="75228"/>
    <n v="3"/>
    <n v="12"/>
    <n v="0"/>
    <n v="12"/>
    <m/>
  </r>
  <r>
    <x v="10"/>
    <x v="0"/>
    <d v="2024-12-01T00:00:00"/>
    <d v="2024-12-31T00:00:00"/>
    <s v="Stone Carving"/>
    <x v="0"/>
    <s v="Creative Arts Center of Dallas"/>
    <s v="2360 Laughlin Drive"/>
    <n v="75228"/>
    <n v="3"/>
    <n v="12"/>
    <n v="0"/>
    <n v="12"/>
    <m/>
  </r>
  <r>
    <x v="10"/>
    <x v="0"/>
    <d v="2024-12-01T00:00:00"/>
    <d v="2024-12-31T00:00:00"/>
    <s v="Illustration"/>
    <x v="0"/>
    <s v="Creative Arts Center of Dallas"/>
    <s v="2360 Laughlin Drive"/>
    <n v="75228"/>
    <n v="2"/>
    <n v="16"/>
    <n v="2"/>
    <n v="18"/>
    <m/>
  </r>
  <r>
    <x v="10"/>
    <x v="6"/>
    <d v="2024-12-01T00:00:00"/>
    <d v="2024-12-31T00:00:00"/>
    <s v="Blue Yule Fundraiser"/>
    <x v="0"/>
    <s v="Creative Arts Center of Dallas"/>
    <s v="2360 Laughlin Drive"/>
    <n v="75228"/>
    <n v="1"/>
    <n v="0"/>
    <n v="72"/>
    <n v="72"/>
    <m/>
  </r>
  <r>
    <x v="13"/>
    <x v="4"/>
    <d v="2024-12-01T00:00:00"/>
    <d v="2024-12-10T00:00:00"/>
    <s v="After School Drama Classes- The Kessler School- classes"/>
    <x v="0"/>
    <s v="The Kessler School"/>
    <s v="1822 W. 10th St"/>
    <n v="75208"/>
    <n v="2"/>
    <m/>
    <n v="13"/>
    <n v="13"/>
    <m/>
  </r>
  <r>
    <x v="13"/>
    <x v="4"/>
    <d v="2024-12-01T00:00:00"/>
    <d v="2024-12-13T00:00:00"/>
    <s v="Curtains Up On Reading- Rosemont Elementary &amp; Middle- classes"/>
    <x v="0"/>
    <s v="Rosemont Elementary and Middle"/>
    <s v="911 N Morocco Ave"/>
    <n v="75211"/>
    <n v="8"/>
    <m/>
    <n v="177"/>
    <n v="177"/>
    <m/>
  </r>
  <r>
    <x v="13"/>
    <x v="5"/>
    <d v="2024-12-01T00:00:00"/>
    <d v="2024-12-22T00:00:00"/>
    <s v="A Charlie Brown Christmas- public"/>
    <x v="0"/>
    <s v="Rosewood Center for Family Arts"/>
    <s v="5938 Skillman St"/>
    <n v="75231"/>
    <n v="17"/>
    <n v="3337"/>
    <n v="1116"/>
    <n v="4453"/>
    <m/>
  </r>
  <r>
    <x v="13"/>
    <x v="3"/>
    <d v="2024-12-01T00:00:00"/>
    <d v="2024-12-22T00:00:00"/>
    <s v="Volunteers- ushers"/>
    <x v="0"/>
    <s v="Rosewood Center for Family Arts"/>
    <s v="5938 Skillman St"/>
    <n v="75231"/>
    <n v="17"/>
    <m/>
    <n v="34"/>
    <n v="34"/>
    <m/>
  </r>
  <r>
    <x v="13"/>
    <x v="3"/>
    <d v="2024-12-01T00:00:00"/>
    <d v="2024-10-10T00:00:00"/>
    <s v="Rental- non-cultural"/>
    <x v="0"/>
    <s v="Rosewood Center for Family Arts"/>
    <s v="5938 Skillman St"/>
    <n v="75231"/>
    <n v="6"/>
    <m/>
    <n v="370"/>
    <n v="370"/>
    <m/>
  </r>
  <r>
    <x v="14"/>
    <x v="6"/>
    <d v="2024-12-01T00:00:00"/>
    <d v="2024-12-15T00:00:00"/>
    <s v="Daily visitors"/>
    <x v="0"/>
    <s v="The Sixth Floor Museum at Dealey Plaza"/>
    <s v="411 Elm Street"/>
    <n v="75202"/>
    <n v="1"/>
    <n v="4708"/>
    <n v="0"/>
    <n v="4708"/>
    <m/>
  </r>
  <r>
    <x v="14"/>
    <x v="7"/>
    <d v="2024-12-01T00:00:00"/>
    <d v="2024-12-31T00:00:00"/>
    <s v="Daily visitors"/>
    <x v="0"/>
    <s v="The Sixth Floor Museum at Dealey Plaza"/>
    <s v="411 Elm Street"/>
    <n v="75202"/>
    <n v="1"/>
    <n v="15965"/>
    <n v="35"/>
    <n v="16000"/>
    <m/>
  </r>
  <r>
    <x v="15"/>
    <x v="3"/>
    <d v="2024-12-01T00:00:00"/>
    <d v="2024-12-31T00:00:00"/>
    <s v="Total Attendance"/>
    <x v="0"/>
    <s v="Hall of State"/>
    <s v="3939 Grand Avenue"/>
    <n v="75210"/>
    <n v="31"/>
    <s v="X"/>
    <n v="1702"/>
    <n v="1702"/>
    <m/>
  </r>
  <r>
    <x v="15"/>
    <x v="7"/>
    <d v="2024-12-01T00:00:00"/>
    <d v="2024-12-31T00:00:00"/>
    <s v="Alamo Exhibit "/>
    <x v="0"/>
    <s v="Hall of State"/>
    <s v="3939 Grand Avenue"/>
    <n v="75210"/>
    <n v="31"/>
    <s v="X"/>
    <n v="358"/>
    <n v="358"/>
    <m/>
  </r>
  <r>
    <x v="12"/>
    <x v="7"/>
    <d v="2024-12-01T00:00:00"/>
    <d v="2024-12-31T00:00:00"/>
    <s v="Permanent exhibition"/>
    <x v="0"/>
    <s v="DHHRM"/>
    <s v="300 N Houston St"/>
    <n v="75202"/>
    <n v="25"/>
    <n v="2965"/>
    <m/>
    <n v="2965"/>
    <m/>
  </r>
  <r>
    <x v="12"/>
    <x v="6"/>
    <d v="2024-12-01T00:00:00"/>
    <d v="2024-12-31T00:00:00"/>
    <s v="Special Exhibition, Hidden History"/>
    <x v="0"/>
    <s v="DHHRM"/>
    <s v="300 N Houston St"/>
    <n v="75202"/>
    <n v="25"/>
    <n v="2965"/>
    <m/>
    <n v="2965"/>
    <m/>
  </r>
  <r>
    <x v="12"/>
    <x v="7"/>
    <d v="2024-12-01T00:00:00"/>
    <d v="2024-12-31T00:00:00"/>
    <s v="Student Group Tours"/>
    <x v="0"/>
    <s v="DHHRM"/>
    <s v="300 N Houston St"/>
    <n v="75202"/>
    <n v="44"/>
    <n v="3015"/>
    <m/>
    <n v="3015"/>
    <m/>
  </r>
  <r>
    <x v="12"/>
    <x v="7"/>
    <d v="2024-12-01T00:00:00"/>
    <d v="2024-12-31T00:00:00"/>
    <s v="Adult Group Tours"/>
    <x v="0"/>
    <s v="DHHRM"/>
    <s v="300 N Houston St"/>
    <n v="75202"/>
    <n v="41"/>
    <n v="801"/>
    <m/>
    <n v="801"/>
    <m/>
  </r>
  <r>
    <x v="12"/>
    <x v="3"/>
    <d v="2024-12-01T00:00:00"/>
    <d v="2024-12-31T00:00:00"/>
    <s v="Facility Rental"/>
    <x v="0"/>
    <s v="DHHRM"/>
    <s v="300 N Houston St"/>
    <n v="75202"/>
    <n v="4"/>
    <n v="187"/>
    <m/>
    <n v="187"/>
    <m/>
  </r>
  <r>
    <x v="10"/>
    <x v="0"/>
    <d v="2024-12-01T00:00:00"/>
    <d v="2024-12-31T00:00:00"/>
    <s v="Zoom Oil Painting"/>
    <x v="1"/>
    <s v="Creative Arts Center of Dallas"/>
    <s v="2360 Laughlin Drive"/>
    <n v="75228"/>
    <n v="3"/>
    <n v="15"/>
    <n v="0"/>
    <n v="15"/>
    <m/>
  </r>
  <r>
    <x v="12"/>
    <x v="5"/>
    <d v="2024-12-01T00:00:00"/>
    <d v="2024-12-31T00:00:00"/>
    <s v="Public Programs, In-person"/>
    <x v="0"/>
    <s v="DHHRM"/>
    <s v="300 N Houston St"/>
    <n v="75202"/>
    <n v="2"/>
    <n v="67"/>
    <m/>
    <n v="67"/>
    <m/>
  </r>
  <r>
    <x v="12"/>
    <x v="0"/>
    <d v="2024-12-01T00:00:00"/>
    <d v="2024-12-31T00:00:00"/>
    <s v="Professional Programs, In-person"/>
    <x v="0"/>
    <s v="DHHRM"/>
    <s v="300 N Houston St"/>
    <n v="75202"/>
    <n v="1"/>
    <n v="9"/>
    <m/>
    <n v="9"/>
    <m/>
  </r>
  <r>
    <x v="16"/>
    <x v="0"/>
    <d v="2024-12-01T00:00:00"/>
    <d v="2024-12-22T00:00:00"/>
    <s v="Open Studio"/>
    <x v="0"/>
    <s v="Dallas Museum of Art"/>
    <s v="1717 N Harwood"/>
    <n v="75201"/>
    <n v="5"/>
    <m/>
    <n v="233"/>
    <n v="233"/>
    <m/>
  </r>
  <r>
    <x v="16"/>
    <x v="0"/>
    <d v="2024-12-01T00:00:00"/>
    <d v="2024-10-16T00:00:00"/>
    <s v="Pop-Up Art Spot"/>
    <x v="0"/>
    <s v="Dallas Museum of Art"/>
    <s v="1717 N Harwood"/>
    <n v="75201"/>
    <n v="3"/>
    <m/>
    <n v="156"/>
    <n v="156"/>
    <m/>
  </r>
  <r>
    <x v="16"/>
    <x v="7"/>
    <d v="2024-12-01T00:00:00"/>
    <d v="2024-10-18T00:00:00"/>
    <s v="Dallas Museum of Art"/>
    <x v="0"/>
    <s v="Dallas Museum of Art"/>
    <s v="1717 N Harwood"/>
    <n v="75201"/>
    <n v="20"/>
    <m/>
    <n v="23994"/>
    <n v="23994"/>
    <m/>
  </r>
  <r>
    <x v="16"/>
    <x v="6"/>
    <d v="2024-12-01T00:00:00"/>
    <d v="2024-10-10T00:00:00"/>
    <s v="Kier Collection of Islamic Art"/>
    <x v="0"/>
    <s v="Dallas Museum of Art"/>
    <s v="1717 N Harwood"/>
    <n v="75201"/>
    <n v="20"/>
    <m/>
    <n v="6952"/>
    <n v="6952"/>
    <m/>
  </r>
  <r>
    <x v="16"/>
    <x v="6"/>
    <d v="2024-12-01T00:00:00"/>
    <d v="2024-10-31T00:00:00"/>
    <s v="Frida"/>
    <x v="0"/>
    <s v="Dallas Museum of Art"/>
    <s v="1717 N Harwood"/>
    <n v="75201"/>
    <n v="20"/>
    <n v="5578"/>
    <n v="1274"/>
    <n v="6852"/>
    <m/>
  </r>
  <r>
    <x v="16"/>
    <x v="6"/>
    <d v="2024-12-01T00:00:00"/>
    <d v="2024-10-18T00:00:00"/>
    <s v="When You See Me"/>
    <x v="0"/>
    <s v="Dallas Museum of Art"/>
    <s v="1717 N Harwood"/>
    <n v="75201"/>
    <n v="20"/>
    <n v="1871"/>
    <n v="1247"/>
    <n v="3118"/>
    <m/>
  </r>
  <r>
    <x v="16"/>
    <x v="6"/>
    <d v="2024-12-01T00:00:00"/>
    <d v="2024-10-18T00:00:00"/>
    <s v="Cecily Brown"/>
    <x v="0"/>
    <s v="Dallas Museum of Art"/>
    <s v="1717 N Harwood"/>
    <n v="75201"/>
    <n v="20"/>
    <n v="1909"/>
    <n v="643"/>
    <n v="2552"/>
    <m/>
  </r>
  <r>
    <x v="16"/>
    <x v="9"/>
    <d v="2024-12-01T00:00:00"/>
    <d v="2024-12-31T00:00:00"/>
    <s v="Adults - Docent Guided"/>
    <x v="0"/>
    <s v="Dallas Museum of Art"/>
    <s v="1717 N Harwood"/>
    <n v="75201"/>
    <n v="3"/>
    <n v="50"/>
    <m/>
    <n v="50"/>
    <m/>
  </r>
  <r>
    <x v="16"/>
    <x v="9"/>
    <d v="2024-12-01T00:00:00"/>
    <d v="2024-12-31T00:00:00"/>
    <s v="DISD - Self Guided"/>
    <x v="0"/>
    <s v="Dallas Museum of Art"/>
    <s v="1717 N Harwood"/>
    <n v="75201"/>
    <n v="1"/>
    <m/>
    <n v="50"/>
    <n v="50"/>
    <m/>
  </r>
  <r>
    <x v="16"/>
    <x v="9"/>
    <d v="2024-12-01T00:00:00"/>
    <d v="2024-12-31T00:00:00"/>
    <s v="Non-DISD - Docent Guided"/>
    <x v="0"/>
    <s v="Dallas Museum of Art"/>
    <s v="1717 N Harwood"/>
    <n v="75201"/>
    <n v="94"/>
    <m/>
    <n v="1001"/>
    <n v="1001"/>
    <m/>
  </r>
  <r>
    <x v="16"/>
    <x v="9"/>
    <d v="2024-12-01T00:00:00"/>
    <d v="2024-12-31T00:00:00"/>
    <s v="Non-DISD - Self Guided"/>
    <x v="0"/>
    <s v="Dallas Museum of Art"/>
    <s v="1717 N Harwood"/>
    <n v="75201"/>
    <n v="9"/>
    <m/>
    <n v="205"/>
    <n v="205"/>
    <m/>
  </r>
  <r>
    <x v="16"/>
    <x v="9"/>
    <d v="2024-12-01T00:00:00"/>
    <d v="2024-12-31T00:00:00"/>
    <s v="Rangel Partnership"/>
    <x v="0"/>
    <s v="Dallas Museum of Art"/>
    <s v="1717 N Harwood"/>
    <n v="75201"/>
    <n v="1"/>
    <m/>
    <n v="20"/>
    <n v="20"/>
    <n v="11"/>
  </r>
  <r>
    <x v="16"/>
    <x v="0"/>
    <d v="2024-12-01T00:00:00"/>
    <d v="2024-12-31T00:00:00"/>
    <s v="Docent Program"/>
    <x v="0"/>
    <s v="Dallas Museum of Art"/>
    <s v="1717 N Harwood"/>
    <n v="75201"/>
    <n v="3"/>
    <m/>
    <n v="120"/>
    <n v="120"/>
    <m/>
  </r>
  <r>
    <x v="17"/>
    <x v="5"/>
    <d v="2024-12-01T00:00:00"/>
    <d v="2024-12-31T00:00:00"/>
    <s v="A Christmas Carol"/>
    <x v="0"/>
    <s v="Dee and Charles Wyly Theater"/>
    <s v="2400 Flora St"/>
    <n v="75201"/>
    <n v="35"/>
    <n v="13277"/>
    <n v="1828"/>
    <n v="15105"/>
    <m/>
  </r>
  <r>
    <x v="19"/>
    <x v="6"/>
    <d v="2024-12-01T00:00:00"/>
    <d v="2025-01-31T00:00:00"/>
    <s v="Interactive Traveling Exhibit &quot;Forest Forward: The Future is Here&quot;"/>
    <x v="0"/>
    <s v="African American Museum of Dallas"/>
    <s v="3536 Grand Ave"/>
    <n v="75210"/>
    <n v="1"/>
    <n v="0"/>
    <n v="700"/>
    <n v="700"/>
    <m/>
  </r>
  <r>
    <x v="19"/>
    <x v="9"/>
    <d v="2024-12-01T00:00:00"/>
    <d v="2024-12-31T00:00:00"/>
    <s v="Theater Tour"/>
    <x v="0"/>
    <s v="Forest Theater"/>
    <s v="1920 Martin Luther King Jr. Blvd."/>
    <n v="75215"/>
    <n v="4"/>
    <n v="0"/>
    <n v="24"/>
    <n v="24"/>
    <m/>
  </r>
  <r>
    <x v="20"/>
    <x v="7"/>
    <d v="2024-12-01T00:00:00"/>
    <d v="2024-11-30T00:00:00"/>
    <s v="Facing The Rising Sun: Freedman's Cemetery"/>
    <x v="0"/>
    <s v="African American Museum"/>
    <s v="3536 Grand Avenue"/>
    <n v="75210"/>
    <n v="18"/>
    <m/>
    <n v="220"/>
    <n v="220"/>
    <m/>
  </r>
  <r>
    <x v="20"/>
    <x v="7"/>
    <d v="2024-12-01T00:00:00"/>
    <d v="2024-11-30T00:00:00"/>
    <s v="Souls of Black Folk: Folk and Decorative Arts Collection"/>
    <x v="0"/>
    <s v="African American Museum"/>
    <s v="3536 Grand Avenue"/>
    <n v="75210"/>
    <n v="18"/>
    <m/>
    <n v="220"/>
    <n v="220"/>
    <m/>
  </r>
  <r>
    <x v="20"/>
    <x v="7"/>
    <d v="2024-12-01T00:00:00"/>
    <d v="2024-11-30T00:00:00"/>
    <s v="Texas Black Sports Hall of Fame Exhibition"/>
    <x v="0"/>
    <s v="African American Museum"/>
    <s v="3536 Grand Avenue"/>
    <n v="75210"/>
    <n v="18"/>
    <m/>
    <n v="220"/>
    <n v="220"/>
    <m/>
  </r>
  <r>
    <x v="20"/>
    <x v="7"/>
    <d v="2024-12-01T00:00:00"/>
    <d v="2024-11-30T00:00:00"/>
    <s v="African American Educators Hall of Fame Exhibition"/>
    <x v="0"/>
    <s v="African American Museum"/>
    <s v="3536 Grand Avenue"/>
    <n v="75210"/>
    <n v="18"/>
    <m/>
    <n v="220"/>
    <n v="220"/>
    <m/>
  </r>
  <r>
    <x v="20"/>
    <x v="7"/>
    <d v="2024-12-01T00:00:00"/>
    <d v="2024-11-30T00:00:00"/>
    <s v="MLK Jr., Civil Rights Movement"/>
    <x v="0"/>
    <s v="African American Museum"/>
    <s v="3536 Grand Avenue"/>
    <n v="75210"/>
    <n v="18"/>
    <m/>
    <n v="215"/>
    <n v="215"/>
    <m/>
  </r>
  <r>
    <x v="20"/>
    <x v="6"/>
    <d v="2024-12-01T00:00:00"/>
    <d v="2024-11-30T00:00:00"/>
    <s v="Central Track"/>
    <x v="0"/>
    <s v="African American Museum"/>
    <s v="3536 Grand Avenue"/>
    <n v="75210"/>
    <n v="18"/>
    <m/>
    <n v="255"/>
    <n v="255"/>
    <m/>
  </r>
  <r>
    <x v="20"/>
    <x v="6"/>
    <d v="2024-12-01T00:00:00"/>
    <d v="2024-11-30T00:00:00"/>
    <s v="Delta Sigma Theta Tribute To 100 Years of Sisterhood, Scholarship and Service"/>
    <x v="0"/>
    <s v="African American Museum"/>
    <s v="3536 Grand Avenue"/>
    <n v="75210"/>
    <n v="18"/>
    <m/>
    <n v="310"/>
    <n v="310"/>
    <m/>
  </r>
  <r>
    <x v="20"/>
    <x v="3"/>
    <d v="2024-12-01T00:00:00"/>
    <d v="2024-11-30T00:00:00"/>
    <s v="Rentals"/>
    <x v="0"/>
    <s v="African American Museum"/>
    <s v="3536 Grand Avenue"/>
    <n v="75210"/>
    <n v="22"/>
    <m/>
    <n v="625"/>
    <n v="625"/>
    <m/>
  </r>
  <r>
    <x v="20"/>
    <x v="9"/>
    <d v="2024-12-01T00:00:00"/>
    <d v="2024-10-09T00:00:00"/>
    <s v="AAM Tours"/>
    <x v="0"/>
    <s v="African American Museum"/>
    <s v="3536 Grand Avenue"/>
    <n v="75210"/>
    <n v="13"/>
    <n v="368"/>
    <m/>
    <n v="368"/>
    <m/>
  </r>
  <r>
    <x v="21"/>
    <x v="0"/>
    <d v="2024-12-01T00:00:00"/>
    <d v="2024-12-20T00:00:00"/>
    <s v="Discover Dance"/>
    <x v="0"/>
    <s v="J. J. Rhodes Learning Center"/>
    <s v="4401 Second Ave"/>
    <n v="75210"/>
    <n v="1"/>
    <n v="0"/>
    <n v="28"/>
    <n v="28"/>
    <m/>
  </r>
  <r>
    <x v="21"/>
    <x v="0"/>
    <d v="2024-12-01T00:00:00"/>
    <d v="2024-12-20T00:00:00"/>
    <s v="Discover Theater"/>
    <x v="0"/>
    <s v="J. J. Rhodes Learning Center"/>
    <s v="4401 Second Ave"/>
    <n v="75210"/>
    <n v="1"/>
    <n v="0"/>
    <n v="28"/>
    <n v="28"/>
    <m/>
  </r>
  <r>
    <x v="21"/>
    <x v="0"/>
    <d v="2024-12-01T00:00:00"/>
    <d v="2024-12-20T00:00:00"/>
    <s v="Discover Art"/>
    <x v="0"/>
    <s v="Frazier Revitalization"/>
    <s v="4716 Elsie Fay Heggins St."/>
    <n v="75210"/>
    <n v="1"/>
    <n v="0"/>
    <n v="25"/>
    <n v="25"/>
    <m/>
  </r>
  <r>
    <x v="21"/>
    <x v="0"/>
    <d v="2024-12-01T00:00:00"/>
    <d v="2024-12-20T00:00:00"/>
    <s v="Discover Dance"/>
    <x v="0"/>
    <s v="Frazier Revitalization"/>
    <s v="4716 Elsie Fay Heggins St."/>
    <n v="75210"/>
    <n v="1"/>
    <n v="0"/>
    <n v="25"/>
    <n v="25"/>
    <m/>
  </r>
  <r>
    <x v="21"/>
    <x v="0"/>
    <d v="2024-12-01T00:00:00"/>
    <d v="2024-12-20T00:00:00"/>
    <s v="Discover Dance"/>
    <x v="0"/>
    <s v="Arlington Park"/>
    <s v="5606 Wayside Dr."/>
    <n v="75235"/>
    <n v="1"/>
    <n v="0"/>
    <n v="22"/>
    <n v="22"/>
    <m/>
  </r>
  <r>
    <x v="21"/>
    <x v="0"/>
    <d v="2024-12-01T00:00:00"/>
    <d v="2024-12-20T00:00:00"/>
    <s v="Discover Theater"/>
    <x v="0"/>
    <s v="Brother Bill's Helping Hand"/>
    <s v="3906 N. Westmoreland Rd."/>
    <n v="75212"/>
    <n v="1"/>
    <n v="0"/>
    <n v="89"/>
    <n v="89"/>
    <m/>
  </r>
  <r>
    <x v="21"/>
    <x v="0"/>
    <d v="2024-12-01T00:00:00"/>
    <d v="2024-12-20T00:00:00"/>
    <s v="Discover Dance"/>
    <x v="0"/>
    <s v="Brothers Bill's Helping Hands"/>
    <s v="3906 N. Westmoreland"/>
    <n v="75212"/>
    <n v="1"/>
    <n v="0"/>
    <n v="89"/>
    <n v="89"/>
    <m/>
  </r>
  <r>
    <x v="21"/>
    <x v="0"/>
    <d v="2024-12-01T00:00:00"/>
    <d v="2024-12-20T00:00:00"/>
    <s v="Discover Theater "/>
    <x v="0"/>
    <s v="Prestonwood Montessori"/>
    <s v="12532 Nuestra Dr."/>
    <n v="75230"/>
    <n v="1"/>
    <n v="0"/>
    <n v="37"/>
    <n v="37"/>
    <m/>
  </r>
  <r>
    <x v="21"/>
    <x v="0"/>
    <d v="2024-12-01T00:00:00"/>
    <d v="2024-12-20T00:00:00"/>
    <s v="Discover Theater"/>
    <x v="0"/>
    <s v="Prestonwood Montessori"/>
    <s v="12532 Nuestra Dr."/>
    <n v="75230"/>
    <n v="1"/>
    <n v="0"/>
    <n v="37"/>
    <n v="37"/>
    <m/>
  </r>
  <r>
    <x v="21"/>
    <x v="0"/>
    <d v="2024-12-01T00:00:00"/>
    <d v="2024-12-20T00:00:00"/>
    <s v="Discover Theater"/>
    <x v="0"/>
    <s v="Resource Center South"/>
    <s v="4401 South Second Ave."/>
    <n v="75210"/>
    <n v="1"/>
    <n v="0"/>
    <n v="25"/>
    <n v="25"/>
    <m/>
  </r>
  <r>
    <x v="21"/>
    <x v="0"/>
    <d v="2024-12-01T00:00:00"/>
    <d v="2024-12-20T00:00:00"/>
    <s v="Discover Dance"/>
    <x v="0"/>
    <s v="Resource Center South"/>
    <s v="4401 South Second Ave."/>
    <n v="75210"/>
    <n v="1"/>
    <n v="0"/>
    <n v="25"/>
    <n v="25"/>
    <m/>
  </r>
  <r>
    <x v="21"/>
    <x v="0"/>
    <d v="2024-12-01T00:00:00"/>
    <d v="2024-12-20T00:00:00"/>
    <s v="Discover Theater"/>
    <x v="0"/>
    <s v="Henry Wade Juvenile Dention Center"/>
    <s v="2600 Lonestar Drive"/>
    <n v="75212"/>
    <n v="2"/>
    <n v="0"/>
    <n v="30"/>
    <n v="15"/>
    <m/>
  </r>
  <r>
    <x v="21"/>
    <x v="0"/>
    <d v="2024-12-01T00:00:00"/>
    <d v="2024-12-20T00:00:00"/>
    <s v="Discover Africa"/>
    <x v="0"/>
    <s v="Henry Wade Juvenile Dention Center"/>
    <s v="2600 Lonestar Drive"/>
    <n v="75212"/>
    <n v="2"/>
    <n v="0"/>
    <n v="30"/>
    <n v="15"/>
    <m/>
  </r>
  <r>
    <x v="21"/>
    <x v="0"/>
    <d v="2024-12-01T00:00:00"/>
    <d v="2024-12-20T00:00:00"/>
    <s v="Staged Reading"/>
    <x v="0"/>
    <s v="Henry Wade Juvenile Dention Center"/>
    <s v="2600 Lonestar Drive"/>
    <n v="75212"/>
    <n v="1"/>
    <n v="0"/>
    <n v="6"/>
    <n v="6"/>
    <m/>
  </r>
  <r>
    <x v="21"/>
    <x v="0"/>
    <d v="2024-12-01T00:00:00"/>
    <d v="2024-12-20T00:00:00"/>
    <s v="Discover Theater"/>
    <x v="0"/>
    <s v="East Dallas Christian Church"/>
    <s v="629 N. Peak St. "/>
    <n v="75246"/>
    <n v="1"/>
    <n v="0"/>
    <n v="16"/>
    <n v="16"/>
    <m/>
  </r>
  <r>
    <x v="21"/>
    <x v="0"/>
    <d v="2024-12-01T00:00:00"/>
    <d v="2024-12-20T00:00:00"/>
    <s v="Discover Theater"/>
    <x v="0"/>
    <s v="East Dallas Christian Church"/>
    <s v="629 N. Peak St. "/>
    <n v="75246"/>
    <n v="1"/>
    <n v="0"/>
    <n v="16"/>
    <n v="16"/>
    <m/>
  </r>
  <r>
    <x v="21"/>
    <x v="5"/>
    <d v="2024-12-01T00:00:00"/>
    <d v="2024-12-20T00:00:00"/>
    <s v="Strike, Shake and Scrape/Singing Cowboy"/>
    <x v="0"/>
    <s v="YMCA of Metropolitian Dallas "/>
    <s v="146 Town Center Blvd"/>
    <n v="75019"/>
    <n v="13"/>
    <n v="0"/>
    <n v="709"/>
    <n v="709"/>
    <m/>
  </r>
  <r>
    <x v="23"/>
    <x v="0"/>
    <d v="2024-12-01T00:00:00"/>
    <d v="2024-12-31T00:00:00"/>
    <s v="In-School Lessons"/>
    <x v="0"/>
    <s v="Solar Preparatory School for Girls"/>
    <s v="2617 N Henderson Ave"/>
    <n v="75206"/>
    <n v="58"/>
    <n v="5"/>
    <n v="207"/>
    <n v="212"/>
    <m/>
  </r>
  <r>
    <x v="23"/>
    <x v="0"/>
    <d v="2024-12-01T00:00:00"/>
    <d v="2024-12-31T00:00:00"/>
    <s v="In-School Lessons"/>
    <x v="0"/>
    <s v="Irma Rangel Young Women's Leadership School"/>
    <s v="1718 Robert B Cullum Blvd"/>
    <n v="75210"/>
    <n v="14"/>
    <n v="2"/>
    <n v="54"/>
    <n v="56"/>
    <m/>
  </r>
  <r>
    <x v="23"/>
    <x v="0"/>
    <d v="2024-12-01T00:00:00"/>
    <d v="2024-12-31T00:00:00"/>
    <s v="In-School Lessons"/>
    <x v="0"/>
    <s v="W.T. White High School"/>
    <s v="4505 Ridgeside Drive"/>
    <n v="75244"/>
    <n v="4"/>
    <n v="1"/>
    <n v="8"/>
    <n v="9"/>
    <m/>
  </r>
  <r>
    <x v="23"/>
    <x v="0"/>
    <d v="2024-12-01T00:00:00"/>
    <d v="2024-12-31T00:00:00"/>
    <s v="In-School Lessons"/>
    <x v="0"/>
    <s v="Judge Louis A. Bedford Jr. Law Academy"/>
    <s v="1303 Reynoldston Lane"/>
    <n v="75232"/>
    <n v="6"/>
    <n v="1"/>
    <n v="27"/>
    <n v="28"/>
    <m/>
  </r>
  <r>
    <x v="24"/>
    <x v="7"/>
    <d v="2024-12-01T00:00:00"/>
    <d v="2024-12-31T00:00:00"/>
    <s v="General Admission"/>
    <x v="0"/>
    <s v="Perot Museum of Nature and Science"/>
    <s v="2201 N Field Street"/>
    <n v="75201"/>
    <n v="31"/>
    <n v="40177"/>
    <n v="17880"/>
    <n v="58057"/>
    <m/>
  </r>
  <r>
    <x v="24"/>
    <x v="5"/>
    <d v="2024-12-01T00:00:00"/>
    <d v="2024-12-31T00:00:00"/>
    <s v="Blue Whales: Return of the Giants 3D Film"/>
    <x v="0"/>
    <s v="Perot Museum of Nature and Science"/>
    <s v="2201 N Field Street"/>
    <n v="75201"/>
    <n v="48"/>
    <n v="2385"/>
    <n v="0"/>
    <n v="2385"/>
    <m/>
  </r>
  <r>
    <x v="24"/>
    <x v="5"/>
    <d v="2024-12-01T00:00:00"/>
    <d v="2024-12-31T00:00:00"/>
    <s v="T. REX 3D Film"/>
    <x v="0"/>
    <s v="Perot Museum of Nature and Science"/>
    <s v="2201 N Field Street"/>
    <n v="75201"/>
    <n v="113"/>
    <n v="4728"/>
    <n v="64"/>
    <n v="4792"/>
    <m/>
  </r>
  <r>
    <x v="24"/>
    <x v="5"/>
    <d v="2024-12-01T00:00:00"/>
    <d v="2024-12-31T00:00:00"/>
    <s v="Superhuman Body 3D Film"/>
    <x v="0"/>
    <s v="Perot Museum of Nature and Science"/>
    <s v="2201 N Field Street"/>
    <n v="75201"/>
    <n v="48"/>
    <n v="1055"/>
    <n v="137"/>
    <n v="1192"/>
    <m/>
  </r>
  <r>
    <x v="24"/>
    <x v="3"/>
    <d v="2024-12-01T00:00:00"/>
    <d v="2024-12-31T00:00:00"/>
    <s v="Facility Rentals"/>
    <x v="0"/>
    <s v="Perot Museum of Nature and Science"/>
    <s v="2201 N Field Street"/>
    <n v="75201"/>
    <n v="21"/>
    <n v="3455"/>
    <m/>
    <n v="3455"/>
    <m/>
  </r>
  <r>
    <x v="24"/>
    <x v="0"/>
    <d v="2024-12-01T00:00:00"/>
    <d v="2024-12-31T00:00:00"/>
    <s v="Bio Lab"/>
    <x v="0"/>
    <s v="Perot Museum of Nature and Science"/>
    <s v="2201 N Field Street"/>
    <n v="75201"/>
    <n v="31"/>
    <n v="3004"/>
    <m/>
    <n v="3004"/>
    <m/>
  </r>
  <r>
    <x v="24"/>
    <x v="0"/>
    <d v="2024-12-01T00:00:00"/>
    <d v="2024-12-31T00:00:00"/>
    <s v="Challenge Lab"/>
    <x v="0"/>
    <s v="Perot Museum of Nature and Science"/>
    <s v="2201 N Field Street"/>
    <n v="75201"/>
    <n v="31"/>
    <n v="6603"/>
    <m/>
    <n v="6603"/>
    <m/>
  </r>
  <r>
    <x v="8"/>
    <x v="0"/>
    <d v="2024-12-01T00:00:00"/>
    <d v="2024-12-31T00:00:00"/>
    <s v="Workshop/Training"/>
    <x v="0"/>
    <s v="Sammons Center for the Arts"/>
    <s v="3630 Harry Hines Blvd"/>
    <n v="75219"/>
    <n v="1"/>
    <m/>
    <n v="32"/>
    <n v="32"/>
    <m/>
  </r>
  <r>
    <x v="8"/>
    <x v="1"/>
    <d v="2024-12-01T00:00:00"/>
    <d v="2024-12-31T00:00:00"/>
    <s v="Rehearsal"/>
    <x v="0"/>
    <s v="Sammons Center for the Arts"/>
    <s v="3630 Harry Hines Blvd"/>
    <n v="75219"/>
    <n v="53"/>
    <m/>
    <n v="4467"/>
    <n v="4467"/>
    <m/>
  </r>
  <r>
    <x v="8"/>
    <x v="5"/>
    <d v="2024-12-01T00:00:00"/>
    <d v="2024-12-31T00:00:00"/>
    <s v="Performance by Others"/>
    <x v="0"/>
    <s v="Sammons Center for the Arts"/>
    <s v="3630 Harry Hines Blvd"/>
    <n v="75219"/>
    <n v="6"/>
    <m/>
    <n v="388"/>
    <n v="388"/>
    <m/>
  </r>
  <r>
    <x v="8"/>
    <x v="3"/>
    <d v="2024-12-01T00:00:00"/>
    <d v="2024-12-31T00:00:00"/>
    <s v="Meetings"/>
    <x v="0"/>
    <s v="Sammons Center for the Arts"/>
    <s v="3630 Harry Hines Blvd"/>
    <n v="75219"/>
    <n v="15"/>
    <m/>
    <n v="165"/>
    <n v="165"/>
    <m/>
  </r>
  <r>
    <x v="8"/>
    <x v="3"/>
    <d v="2024-12-01T00:00:00"/>
    <d v="2024-12-31T00:00:00"/>
    <s v="Auditions"/>
    <x v="0"/>
    <s v="Sammons Center for the Arts"/>
    <s v="3630 Harry Hines Blvd"/>
    <n v="75219"/>
    <n v="0"/>
    <m/>
    <n v="0"/>
    <n v="0"/>
    <m/>
  </r>
  <r>
    <x v="8"/>
    <x v="3"/>
    <d v="2024-12-01T00:00:00"/>
    <d v="2024-12-31T00:00:00"/>
    <s v="Special Events"/>
    <x v="0"/>
    <s v="Sammons Center for the Arts"/>
    <s v="3630 Harry Hines Blvd"/>
    <n v="75219"/>
    <n v="0"/>
    <m/>
    <n v="0"/>
    <n v="0"/>
    <m/>
  </r>
  <r>
    <x v="8"/>
    <x v="5"/>
    <d v="2024-12-01T00:00:00"/>
    <d v="2024-12-31T00:00:00"/>
    <s v="Sammons Jazz Concert"/>
    <x v="0"/>
    <s v="Sammons Center for the Arts"/>
    <s v="3630 Harry Hines Blvd"/>
    <n v="75219"/>
    <n v="1"/>
    <n v="98"/>
    <n v="14"/>
    <n v="112"/>
    <m/>
  </r>
  <r>
    <x v="8"/>
    <x v="5"/>
    <d v="2024-12-01T00:00:00"/>
    <d v="2024-12-31T00:00:00"/>
    <s v="Sammons Cabaret Concert"/>
    <x v="0"/>
    <s v="Sammons Center for the Arts"/>
    <s v="3630 Harry Hines Blvd"/>
    <n v="75219"/>
    <n v="1"/>
    <n v="132"/>
    <n v="34"/>
    <n v="166"/>
    <m/>
  </r>
  <r>
    <x v="8"/>
    <x v="5"/>
    <d v="2024-12-01T00:00:00"/>
    <d v="2024-12-31T00:00:00"/>
    <s v="Sammons Jazz Youth Concert"/>
    <x v="0"/>
    <s v="Sammons Center for the Arts"/>
    <s v="3630 Harry Hines Blvd"/>
    <n v="75219"/>
    <n v="0"/>
    <m/>
    <n v="0"/>
    <n v="0"/>
    <m/>
  </r>
  <r>
    <x v="8"/>
    <x v="3"/>
    <d v="2024-12-01T00:00:00"/>
    <d v="2024-12-31T00:00:00"/>
    <s v="Office Visitors"/>
    <x v="0"/>
    <s v="Sammons Center for the Arts"/>
    <s v="3630 Harry Hines Blvd"/>
    <n v="75219"/>
    <m/>
    <m/>
    <n v="488"/>
    <n v="488"/>
    <m/>
  </r>
  <r>
    <x v="25"/>
    <x v="5"/>
    <d v="2024-12-01T00:00:00"/>
    <d v="2024-12-31T00:00:00"/>
    <s v="Thought Process"/>
    <x v="0"/>
    <s v="Bryant Hall"/>
    <s v="3400 Blackburn St."/>
    <n v="75219"/>
    <n v="6"/>
    <m/>
    <n v="45"/>
    <n v="45"/>
    <m/>
  </r>
  <r>
    <x v="26"/>
    <x v="7"/>
    <d v="2024-12-01T00:00:00"/>
    <d v="2024-12-08T00:00:00"/>
    <s v="History of TBAAL"/>
    <x v="0"/>
    <s v="TBAAL "/>
    <s v="1309 Canton Street"/>
    <n v="75201"/>
    <n v="1"/>
    <n v="0"/>
    <n v="878"/>
    <n v="878"/>
    <m/>
  </r>
  <r>
    <x v="26"/>
    <x v="3"/>
    <d v="2024-12-01T00:00:00"/>
    <d v="2024-12-01T00:00:00"/>
    <s v="Reunion Church"/>
    <x v="0"/>
    <s v="TBAAL "/>
    <s v="1309 Canton Street"/>
    <n v="75201"/>
    <n v="1"/>
    <n v="1"/>
    <n v="780"/>
    <n v="780"/>
    <n v="11"/>
  </r>
  <r>
    <x v="28"/>
    <x v="1"/>
    <d v="2024-12-01T00:00:00"/>
    <d v="2024-10-21T00:00:00"/>
    <s v="Company Rehearsal "/>
    <x v="0"/>
    <s v="Bruce Wood Dance Studio"/>
    <s v="101 Howell St.15"/>
    <n v="75207"/>
    <n v="15"/>
    <m/>
    <n v="20"/>
    <n v="20"/>
    <m/>
  </r>
  <r>
    <x v="28"/>
    <x v="0"/>
    <d v="2024-12-01T00:00:00"/>
    <d v="2024-10-04T00:00:00"/>
    <s v="Company Class "/>
    <x v="0"/>
    <s v="Bruce Wood Dance Studio"/>
    <s v="101 Howell St."/>
    <n v="75207"/>
    <n v="15"/>
    <m/>
    <n v="20"/>
    <n v="20"/>
    <m/>
  </r>
  <r>
    <x v="28"/>
    <x v="0"/>
    <d v="2024-12-01T00:00:00"/>
    <d v="2024-10-09T00:00:00"/>
    <s v="Wood|Works Company Class "/>
    <x v="0"/>
    <s v="Bruce Wood Dance Studio"/>
    <s v="101 Howell St."/>
    <n v="75207"/>
    <n v="30"/>
    <n v="24"/>
    <n v="6"/>
    <n v="30"/>
    <m/>
  </r>
  <r>
    <x v="28"/>
    <x v="0"/>
    <d v="2024-12-01T00:00:00"/>
    <d v="2024-10-15T00:00:00"/>
    <s v="For Oak Cliff Outreach Classes "/>
    <x v="0"/>
    <s v="For Oak Cliff Community Center"/>
    <s v="907 E Ledbetter Dr"/>
    <n v="75216"/>
    <n v="0"/>
    <n v="0"/>
    <n v="0"/>
    <n v="0"/>
    <m/>
  </r>
  <r>
    <x v="28"/>
    <x v="0"/>
    <d v="2024-12-01T00:00:00"/>
    <d v="2024-10-29T00:00:00"/>
    <s v="Nexus Outreach Classes "/>
    <x v="0"/>
    <s v="Nexus Recovery Center"/>
    <s v="8733 La Prada Dr"/>
    <n v="75228"/>
    <n v="2"/>
    <m/>
    <n v="20"/>
    <n v="20"/>
    <m/>
  </r>
  <r>
    <x v="28"/>
    <x v="0"/>
    <d v="2024-12-01T00:00:00"/>
    <d v="2024-10-22T00:00:00"/>
    <s v="CC Young Outreach Classes "/>
    <x v="0"/>
    <s v="CC Young Senior Residency"/>
    <s v="4847 W Lawther Dr"/>
    <n v="75214"/>
    <n v="2"/>
    <m/>
    <n v="11"/>
    <n v="11"/>
    <m/>
  </r>
  <r>
    <x v="28"/>
    <x v="0"/>
    <d v="2024-12-01T00:00:00"/>
    <d v="2024-10-24T00:00:00"/>
    <s v="Mosaic Outreach Classes "/>
    <x v="0"/>
    <s v="Mosaic Family Services"/>
    <s v="12225 Greenville Ave "/>
    <n v="75243"/>
    <n v="2"/>
    <m/>
    <n v="20"/>
    <n v="20"/>
    <m/>
  </r>
  <r>
    <x v="30"/>
    <x v="5"/>
    <d v="2024-12-01T00:00:00"/>
    <d v="2024-12-15T00:00:00"/>
    <s v="Sleuth"/>
    <x v="0"/>
    <s v="Theatre Too"/>
    <s v="2688 Laclede St. #120"/>
    <n v="75201"/>
    <n v="9"/>
    <n v="62"/>
    <n v="284"/>
    <n v="346"/>
    <m/>
  </r>
  <r>
    <x v="12"/>
    <x v="6"/>
    <d v="2024-12-01T00:00:00"/>
    <d v="2024-12-31T00:00:00"/>
    <s v="Special Exhibition - Virtual Tour"/>
    <x v="1"/>
    <m/>
    <m/>
    <m/>
    <n v="31"/>
    <n v="33"/>
    <m/>
    <n v="33"/>
    <m/>
  </r>
  <r>
    <x v="30"/>
    <x v="5"/>
    <d v="2024-12-01T00:00:00"/>
    <d v="2024-10-10T00:00:00"/>
    <s v="Natasha, Pierre, and the Great Comet of 1812"/>
    <x v="0"/>
    <s v="Norma Young Arena Stage"/>
    <s v="2688 Laclede St. #120"/>
    <n v="75201"/>
    <n v="19"/>
    <n v="991"/>
    <n v="932"/>
    <n v="1923"/>
    <m/>
  </r>
  <r>
    <x v="12"/>
    <x v="7"/>
    <d v="2024-12-01T00:00:00"/>
    <d v="2024-12-31T00:00:00"/>
    <s v="Student Group Tours, virtual"/>
    <x v="1"/>
    <m/>
    <m/>
    <m/>
    <n v="4"/>
    <n v="182"/>
    <m/>
    <n v="182"/>
    <m/>
  </r>
  <r>
    <x v="12"/>
    <x v="0"/>
    <d v="2024-12-01T00:00:00"/>
    <d v="2024-12-31T00:00:00"/>
    <s v="Student Education Programs, Virtual"/>
    <x v="1"/>
    <m/>
    <m/>
    <m/>
    <n v="36"/>
    <n v="2246"/>
    <m/>
    <n v="2246"/>
    <m/>
  </r>
  <r>
    <x v="54"/>
    <x v="1"/>
    <d v="2024-12-01T00:00:00"/>
    <d v="2024-12-04T00:00:00"/>
    <s v="A Queer Carol Rehearsal"/>
    <x v="0"/>
    <s v="Kalita Humphreys Theater"/>
    <s v="3636 Turtle Creek Blvd"/>
    <n v="75219"/>
    <n v="4"/>
    <n v="0"/>
    <n v="20"/>
    <n v="20"/>
    <m/>
  </r>
  <r>
    <x v="12"/>
    <x v="5"/>
    <d v="2024-12-01T00:00:00"/>
    <d v="2024-12-31T00:00:00"/>
    <s v="Public Programs, Virtual"/>
    <x v="1"/>
    <m/>
    <m/>
    <m/>
    <n v="1"/>
    <n v="82"/>
    <m/>
    <n v="82"/>
    <m/>
  </r>
  <r>
    <x v="12"/>
    <x v="0"/>
    <d v="2024-12-01T00:00:00"/>
    <d v="2024-12-31T00:00:00"/>
    <s v="Professional Programs, Virtual"/>
    <x v="1"/>
    <m/>
    <m/>
    <m/>
    <n v="1"/>
    <n v="7"/>
    <m/>
    <n v="7"/>
    <m/>
  </r>
  <r>
    <x v="11"/>
    <x v="5"/>
    <d v="2024-12-01T00:00:00"/>
    <d v="2024-11-30T00:00:00"/>
    <s v="Shakespeare Decoded Episode #1 (The Badge of all  our Tribe Mechant of Venice)"/>
    <x v="1"/>
    <s v="Virtual"/>
    <s v="Virtual"/>
    <s v="Virtual"/>
    <n v="1"/>
    <m/>
    <n v="1"/>
    <n v="1"/>
    <m/>
  </r>
  <r>
    <x v="11"/>
    <x v="5"/>
    <d v="2024-12-01T00:00:00"/>
    <d v="2024-11-30T00:00:00"/>
    <s v="Shakespeare Decoded Episode #2 (Much Ado About the Sexual Distrust of Women"/>
    <x v="1"/>
    <s v="Virtual"/>
    <s v="Virtual"/>
    <s v="Virtual"/>
    <n v="1"/>
    <m/>
    <n v="0"/>
    <n v="0"/>
    <m/>
  </r>
  <r>
    <x v="11"/>
    <x v="5"/>
    <d v="2024-12-01T00:00:00"/>
    <d v="2024-11-30T00:00:00"/>
    <s v="Shakespeare Decoded Episode #3 (Free Like an Ariel Bird)"/>
    <x v="1"/>
    <s v="Virtual"/>
    <s v="Virtual"/>
    <s v="Virtual"/>
    <n v="1"/>
    <m/>
    <n v="0"/>
    <n v="0"/>
    <m/>
  </r>
  <r>
    <x v="11"/>
    <x v="5"/>
    <d v="2024-12-01T00:00:00"/>
    <d v="2024-11-30T00:00:00"/>
    <s v="Shakespeare Decoded Episode #4 (What a Noble Mind)"/>
    <x v="1"/>
    <s v="Virtual"/>
    <s v="Virtual"/>
    <s v="Virtual"/>
    <n v="1"/>
    <m/>
    <n v="0"/>
    <n v="0"/>
    <m/>
  </r>
  <r>
    <x v="11"/>
    <x v="5"/>
    <d v="2024-12-01T00:00:00"/>
    <d v="2024-11-30T00:00:00"/>
    <s v="Shakespeare Decoded Episode #5 (Tis the Times' Plague)"/>
    <x v="1"/>
    <s v="Virtual"/>
    <s v="Virtual"/>
    <s v="Virtual"/>
    <n v="1"/>
    <m/>
    <n v="0"/>
    <n v="0"/>
    <m/>
  </r>
  <r>
    <x v="11"/>
    <x v="5"/>
    <d v="2024-12-01T00:00:00"/>
    <d v="2024-11-30T00:00:00"/>
    <s v="Shakespeare Decoded Episode #6 (Oh, Let Me Not Be Mad)"/>
    <x v="1"/>
    <s v="Virtual"/>
    <s v="Virtual"/>
    <s v="Virtual"/>
    <n v="1"/>
    <m/>
    <n v="1"/>
    <n v="1"/>
    <m/>
  </r>
  <r>
    <x v="11"/>
    <x v="5"/>
    <d v="2024-12-01T00:00:00"/>
    <d v="2024-11-30T00:00:00"/>
    <s v="Shakespeare Decoded Episode #7 (Shakespeare in Modern Translation)"/>
    <x v="1"/>
    <s v="Virtual"/>
    <s v="Virtual"/>
    <s v="Virtual"/>
    <n v="1"/>
    <m/>
    <n v="3"/>
    <n v="3"/>
    <m/>
  </r>
  <r>
    <x v="11"/>
    <x v="5"/>
    <d v="2024-12-01T00:00:00"/>
    <d v="2024-11-30T00:00:00"/>
    <s v="Shakespeare Decoded #8 (Political Shakespeare)"/>
    <x v="1"/>
    <s v="Virtual"/>
    <s v="Virtual"/>
    <s v="Virtual"/>
    <n v="1"/>
    <m/>
    <n v="2"/>
    <n v="2"/>
    <m/>
  </r>
  <r>
    <x v="11"/>
    <x v="5"/>
    <d v="2024-12-01T00:00:00"/>
    <d v="2024-11-30T00:00:00"/>
    <s v="Shakespeare Decoded #9 (Shakespeare and Veterans)"/>
    <x v="1"/>
    <s v="Virtual"/>
    <s v="Virtual"/>
    <s v="Virtual"/>
    <n v="1"/>
    <m/>
    <n v="0"/>
    <n v="0"/>
    <n v="4"/>
  </r>
  <r>
    <x v="11"/>
    <x v="5"/>
    <d v="2024-12-01T00:00:00"/>
    <d v="2024-11-30T00:00:00"/>
    <s v="Shakespeare Dallas Decoded #10 (Timon of Athens)"/>
    <x v="1"/>
    <s v="Virtual"/>
    <s v="Virtual"/>
    <s v="Virtual"/>
    <n v="1"/>
    <m/>
    <n v="0"/>
    <n v="0"/>
    <n v="13"/>
  </r>
  <r>
    <x v="11"/>
    <x v="5"/>
    <d v="2024-12-01T00:00:00"/>
    <d v="2024-11-30T00:00:00"/>
    <s v="Shakespeare Dallas Decoded #11 (Why Hamlet?)"/>
    <x v="1"/>
    <s v="Virtual"/>
    <s v="Virtual"/>
    <s v="Virtual"/>
    <n v="1"/>
    <m/>
    <n v="3"/>
    <n v="3"/>
    <m/>
  </r>
  <r>
    <x v="11"/>
    <x v="5"/>
    <d v="2024-12-01T00:00:00"/>
    <d v="2024-11-30T00:00:00"/>
    <s v="Shakespeare Dallas Decoded #12 Dramatugy and Translatiin as the Gateway to Sakespeare Engagement"/>
    <x v="1"/>
    <s v="Virtual"/>
    <s v="Virtual"/>
    <s v="Virtual"/>
    <n v="1"/>
    <m/>
    <n v="0"/>
    <n v="0"/>
    <m/>
  </r>
  <r>
    <x v="8"/>
    <x v="0"/>
    <d v="2024-12-01T00:00:00"/>
    <d v="2024-12-31T00:00:00"/>
    <s v="Workshop/Training Virtual"/>
    <x v="1"/>
    <s v="Sammons Center for the Arts"/>
    <s v="3630 Harry Hines Blvd"/>
    <n v="75219"/>
    <n v="1"/>
    <m/>
    <n v="8"/>
    <n v="8"/>
    <m/>
  </r>
  <r>
    <x v="8"/>
    <x v="3"/>
    <d v="2024-12-01T00:00:00"/>
    <d v="2024-12-31T00:00:00"/>
    <s v="Meeting - Virtual"/>
    <x v="1"/>
    <s v="Sammons Center for the Arts"/>
    <s v="3630 Harry Hines Blvd"/>
    <n v="75219"/>
    <n v="1"/>
    <m/>
    <n v="0"/>
    <n v="0"/>
    <m/>
  </r>
  <r>
    <x v="7"/>
    <x v="0"/>
    <d v="2024-12-01T00:00:00"/>
    <d v="2024-12-31T00:00:00"/>
    <s v="COD: Launching Signature Practices"/>
    <x v="1"/>
    <s v="Virtual "/>
    <s v="Virtual "/>
    <s v="Virtual "/>
    <n v="1"/>
    <n v="0"/>
    <n v="94"/>
    <n v="94"/>
    <m/>
  </r>
  <r>
    <x v="7"/>
    <x v="0"/>
    <d v="2024-12-01T00:00:00"/>
    <d v="2024-12-31T00:00:00"/>
    <s v="COD: Launching: Getting Relationships Right"/>
    <x v="1"/>
    <s v="Virtual "/>
    <s v="Virtual "/>
    <s v="Virtual "/>
    <n v="1"/>
    <n v="0"/>
    <n v="110"/>
    <n v="110"/>
    <m/>
  </r>
  <r>
    <x v="7"/>
    <x v="0"/>
    <d v="2024-12-01T00:00:00"/>
    <d v="2024-12-31T00:00:00"/>
    <s v="COD: Launching: Managing Youth Centered Spaces"/>
    <x v="1"/>
    <s v="Virtual "/>
    <s v="Virtual "/>
    <s v="Virtual "/>
    <n v="1"/>
    <n v="0"/>
    <n v="103"/>
    <n v="103"/>
    <m/>
  </r>
  <r>
    <x v="7"/>
    <x v="0"/>
    <d v="2024-12-01T00:00:00"/>
    <d v="2024-12-31T00:00:00"/>
    <s v="COD: SEL REFLECTION"/>
    <x v="1"/>
    <s v="Virtual "/>
    <s v="Virtual "/>
    <s v="Virtual "/>
    <n v="1"/>
    <n v="0"/>
    <n v="107"/>
    <n v="107"/>
    <m/>
  </r>
  <r>
    <x v="7"/>
    <x v="0"/>
    <d v="2024-12-01T00:00:00"/>
    <d v="2024-12-31T00:00:00"/>
    <s v="COD: SEL 101"/>
    <x v="1"/>
    <s v="Virtual "/>
    <s v="Virtual "/>
    <s v="Virtual "/>
    <n v="1"/>
    <n v="0"/>
    <n v="77"/>
    <n v="77"/>
    <m/>
  </r>
  <r>
    <x v="7"/>
    <x v="0"/>
    <d v="2024-12-01T00:00:00"/>
    <d v="2024-12-31T00:00:00"/>
    <s v="COD: Launching Conflict Management"/>
    <x v="1"/>
    <s v="Virtual "/>
    <s v="Virtual "/>
    <s v="Virtual "/>
    <n v="1"/>
    <n v="0"/>
    <n v="105"/>
    <n v="105"/>
    <m/>
  </r>
  <r>
    <x v="7"/>
    <x v="0"/>
    <d v="2024-12-01T00:00:00"/>
    <d v="2024-12-31T00:00:00"/>
    <s v="COD: SEL, THE BRAIN, and CONFLICT MANAGMENT"/>
    <x v="1"/>
    <s v="Virtual "/>
    <s v="Virtual "/>
    <s v="Virtual "/>
    <n v="1"/>
    <n v="0"/>
    <n v="109"/>
    <n v="109"/>
    <m/>
  </r>
  <r>
    <x v="7"/>
    <x v="0"/>
    <d v="2024-12-01T00:00:00"/>
    <d v="2024-12-31T00:00:00"/>
    <s v="COD: Launching Restorative Practices"/>
    <x v="1"/>
    <s v="Virtual "/>
    <s v="Virtual "/>
    <s v="Virtual "/>
    <n v="1"/>
    <n v="0"/>
    <n v="112"/>
    <n v="112"/>
    <m/>
  </r>
  <r>
    <x v="7"/>
    <x v="0"/>
    <d v="2024-12-01T00:00:00"/>
    <d v="2024-12-31T00:00:00"/>
    <s v="COD: Growth Mindset"/>
    <x v="1"/>
    <s v="Virtual "/>
    <s v="Virtual "/>
    <s v="Virtual "/>
    <n v="1"/>
    <n v="0"/>
    <n v="97"/>
    <n v="97"/>
    <m/>
  </r>
  <r>
    <x v="7"/>
    <x v="3"/>
    <d v="2024-12-01T00:00:00"/>
    <d v="2024-12-31T00:00:00"/>
    <s v="AT&amp;T "/>
    <x v="1"/>
    <s v="Virtual "/>
    <s v="Virtual "/>
    <s v="Virtual "/>
    <n v="31"/>
    <n v="0"/>
    <n v="12"/>
    <n v="12"/>
    <m/>
  </r>
  <r>
    <x v="15"/>
    <x v="3"/>
    <d v="2024-12-01T00:00:00"/>
    <d v="2024-12-31T00:00:00"/>
    <s v="Visitors-online database"/>
    <x v="1"/>
    <s v="Hall of State"/>
    <s v="3939 Grand Avenue"/>
    <n v="75210"/>
    <n v="30"/>
    <s v="X"/>
    <n v="163"/>
    <n v="163"/>
    <m/>
  </r>
  <r>
    <x v="15"/>
    <x v="3"/>
    <d v="2024-12-01T00:00:00"/>
    <d v="2024-12-31T00:00:00"/>
    <s v="research requests"/>
    <x v="1"/>
    <s v="Hall of State"/>
    <s v="3939 Grand Avenue"/>
    <n v="75210"/>
    <n v="30"/>
    <s v="X"/>
    <n v="9"/>
    <n v="9"/>
    <m/>
  </r>
  <r>
    <x v="33"/>
    <x v="3"/>
    <d v="2024-12-01T00:00:00"/>
    <d v="2024-12-31T00:00:00"/>
    <s v="Dallas Opera Digital"/>
    <x v="1"/>
    <s v="VIRTUAL"/>
    <s v="VIRTUAL"/>
    <s v="VIRTUAL"/>
    <n v="31"/>
    <n v="0"/>
    <n v="5219"/>
    <n v="5219"/>
    <m/>
  </r>
  <r>
    <x v="1"/>
    <x v="0"/>
    <d v="2024-12-02T00:00:00"/>
    <d v="2024-12-09T00:00:00"/>
    <s v="Streamliners ECRR"/>
    <x v="0"/>
    <s v="Stevens Park Elementary (DISD)"/>
    <s v="2615 W Colorado Blvd, Dallas, TX"/>
    <n v="75211"/>
    <n v="12"/>
    <m/>
    <n v="100"/>
    <n v="100"/>
    <m/>
  </r>
  <r>
    <x v="1"/>
    <x v="1"/>
    <d v="2024-12-02T00:00:00"/>
    <d v="2024-12-09T00:00:00"/>
    <s v="Rehearsal "/>
    <x v="0"/>
    <s v="Our Lady of Perpetual Help "/>
    <s v="7625 Cortland Avenue Dallas, TX "/>
    <n v="75235"/>
    <n v="16"/>
    <n v="104"/>
    <m/>
    <n v="104"/>
    <m/>
  </r>
  <r>
    <x v="2"/>
    <x v="3"/>
    <d v="2024-12-02T00:00:00"/>
    <d v="2024-12-20T00:00:00"/>
    <s v="Exchange Club AMOCX"/>
    <x v="0"/>
    <s v="Arts Mission Oak Cliff"/>
    <s v="410 S Windomere Ave"/>
    <n v="75208"/>
    <n v="20"/>
    <n v="0"/>
    <n v="5"/>
    <n v="5"/>
    <m/>
  </r>
  <r>
    <x v="4"/>
    <x v="0"/>
    <d v="2024-12-02T00:00:00"/>
    <d v="2024-12-18T00:00:00"/>
    <s v="Adult Ballet Classes"/>
    <x v="0"/>
    <s v="Avant Chamber Ballet"/>
    <s v="2408 Farrington St"/>
    <n v="75207"/>
    <n v="5"/>
    <n v="11"/>
    <n v="0"/>
    <n v="11"/>
    <m/>
  </r>
  <r>
    <x v="5"/>
    <x v="2"/>
    <d v="2024-12-02T00:00:00"/>
    <d v="2024-12-07T00:00:00"/>
    <s v="BNTC Classes"/>
    <x v="0"/>
    <s v="BNT Studios"/>
    <s v="10675 E. Northwest Higway, Suite 2400"/>
    <n v="75238"/>
    <n v="17"/>
    <n v="54"/>
    <n v="13"/>
    <n v="67"/>
    <m/>
  </r>
  <r>
    <x v="7"/>
    <x v="0"/>
    <d v="2024-12-02T00:00:00"/>
    <d v="2024-12-02T00:00:00"/>
    <s v="(A)Live"/>
    <x v="0"/>
    <s v="Rosemont Upper School"/>
    <s v="719 N Montclair Ave"/>
    <n v="75208"/>
    <n v="1"/>
    <n v="0"/>
    <n v="8"/>
    <n v="8"/>
    <m/>
  </r>
  <r>
    <x v="7"/>
    <x v="0"/>
    <d v="2024-12-02T00:00:00"/>
    <d v="2024-12-02T00:00:00"/>
    <s v="Creative Solutions"/>
    <x v="0"/>
    <s v="Evening Reporting Center (ERC)"/>
    <s v="1673 Terre Colony Ct"/>
    <n v="75211"/>
    <n v="1"/>
    <n v="0"/>
    <n v="6"/>
    <n v="6"/>
    <m/>
  </r>
  <r>
    <x v="7"/>
    <x v="0"/>
    <d v="2024-12-02T00:00:00"/>
    <d v="2024-12-02T00:00:00"/>
    <s v="Thriving Minds After School "/>
    <x v="0"/>
    <s v="Anne Frank Elementary School"/>
    <s v="5201 Celestial Rd"/>
    <n v="75254"/>
    <n v="1"/>
    <n v="0"/>
    <n v="40"/>
    <n v="40"/>
    <m/>
  </r>
  <r>
    <x v="7"/>
    <x v="0"/>
    <d v="2024-12-02T00:00:00"/>
    <d v="2024-12-02T00:00:00"/>
    <s v="Thriving Minds After School"/>
    <x v="0"/>
    <s v="Lakewood Elementary School"/>
    <s v="3001 Hillbrook St"/>
    <n v="75214"/>
    <n v="1"/>
    <n v="0"/>
    <n v="39"/>
    <n v="39"/>
    <m/>
  </r>
  <r>
    <x v="7"/>
    <x v="0"/>
    <d v="2024-12-02T00:00:00"/>
    <d v="2024-12-02T00:00:00"/>
    <s v="Thriving Minds After School"/>
    <x v="0"/>
    <s v="Nathan Adams Elementary School"/>
    <s v="12600 Welch Rd"/>
    <n v="75244"/>
    <n v="1"/>
    <n v="0"/>
    <n v="24"/>
    <n v="24"/>
    <m/>
  </r>
  <r>
    <x v="7"/>
    <x v="0"/>
    <d v="2024-12-02T00:00:00"/>
    <d v="2024-12-02T00:00:00"/>
    <s v="Thriving Minds After School"/>
    <x v="0"/>
    <s v="Montessori Academy at Onesimo Hernandez"/>
    <s v="5555 Maple Ave"/>
    <n v="75235"/>
    <n v="1"/>
    <n v="0"/>
    <n v="48"/>
    <n v="48"/>
    <m/>
  </r>
  <r>
    <x v="7"/>
    <x v="0"/>
    <d v="2024-12-02T00:00:00"/>
    <d v="2024-12-02T00:00:00"/>
    <s v="Thriving Minds After School"/>
    <x v="0"/>
    <s v="Prestonwood Montessori at E.D. Walker"/>
    <s v="5700 Wozencraft Dr"/>
    <s v=" 75230"/>
    <n v="1"/>
    <n v="0"/>
    <n v="61"/>
    <n v="61"/>
    <m/>
  </r>
  <r>
    <x v="7"/>
    <x v="0"/>
    <d v="2024-12-02T00:00:00"/>
    <d v="2024-12-02T00:00:00"/>
    <s v="Thriving Minds After School"/>
    <x v="0"/>
    <s v="Rosemont Lower School"/>
    <s v="1919 Stevens Forest Dr"/>
    <n v="75208"/>
    <n v="1"/>
    <n v="0"/>
    <n v="83"/>
    <n v="83"/>
    <m/>
  </r>
  <r>
    <x v="7"/>
    <x v="0"/>
    <d v="2024-12-02T00:00:00"/>
    <d v="2024-12-02T00:00:00"/>
    <s v="Thriving Minds After School"/>
    <x v="0"/>
    <s v="Rosemont Upper School"/>
    <s v="719 N Montclair Ave"/>
    <n v="75208"/>
    <n v="1"/>
    <n v="0"/>
    <n v="13"/>
    <n v="13"/>
    <m/>
  </r>
  <r>
    <x v="7"/>
    <x v="0"/>
    <d v="2024-12-02T00:00:00"/>
    <d v="2024-12-02T00:00:00"/>
    <s v="Thriving Minds After School"/>
    <x v="0"/>
    <s v="Sudie L. Williams TAG Academy"/>
    <s v="12600 Welch Rd"/>
    <n v="75244"/>
    <n v="1"/>
    <n v="0"/>
    <n v="9"/>
    <n v="9"/>
    <m/>
  </r>
  <r>
    <x v="7"/>
    <x v="0"/>
    <d v="2024-12-02T00:00:00"/>
    <d v="2024-12-02T00:00:00"/>
    <s v="Thriving Minds After School"/>
    <x v="0"/>
    <s v="Harry C. Withers Elementary School"/>
    <s v="3959 Northhaven Rd"/>
    <n v="75229"/>
    <n v="1"/>
    <n v="0"/>
    <n v="79"/>
    <n v="79"/>
    <m/>
  </r>
  <r>
    <x v="7"/>
    <x v="0"/>
    <d v="2024-12-02T00:00:00"/>
    <d v="2024-12-02T00:00:00"/>
    <s v="(A)Live"/>
    <x v="0"/>
    <s v="Sudie L. Williams TAG Academy"/>
    <s v="12600 Welch Rd"/>
    <n v="75244"/>
    <n v="1"/>
    <n v="0"/>
    <n v="10"/>
    <n v="10"/>
    <m/>
  </r>
  <r>
    <x v="9"/>
    <x v="5"/>
    <d v="2024-12-02T00:00:00"/>
    <d v="2024-12-02T00:00:00"/>
    <s v="Flores y Calaveras"/>
    <x v="0"/>
    <s v="Larry Smith ES"/>
    <s v="5229 Gus Thomasson RD, Mesquite"/>
    <n v="75150"/>
    <n v="3"/>
    <n v="252"/>
    <n v="0"/>
    <n v="252"/>
    <m/>
  </r>
  <r>
    <x v="13"/>
    <x v="3"/>
    <d v="2024-12-02T00:00:00"/>
    <d v="2024-12-05T00:00:00"/>
    <s v="Rental- arts COP"/>
    <x v="0"/>
    <s v="Rosewood Center for Family Arts"/>
    <s v="5938 Skillman St"/>
    <n v="75231"/>
    <n v="4"/>
    <m/>
    <n v="15"/>
    <n v="15"/>
    <m/>
  </r>
  <r>
    <x v="13"/>
    <x v="3"/>
    <d v="2024-12-02T00:00:00"/>
    <d v="2024-10-23T00:00:00"/>
    <s v="Rental- other arts"/>
    <x v="0"/>
    <s v="Rosewood Center for Family Arts"/>
    <s v="5938 Skillman St"/>
    <n v="75231"/>
    <n v="10"/>
    <m/>
    <n v="680"/>
    <n v="680"/>
    <m/>
  </r>
  <r>
    <x v="14"/>
    <x v="9"/>
    <d v="2024-12-02T00:00:00"/>
    <d v="2024-12-02T00:00:00"/>
    <s v="Pauls Valley Junior High School                     "/>
    <x v="0"/>
    <s v="The Sixth Floor Museum at Dealey Plaza"/>
    <s v="411 Elm Street"/>
    <n v="75202"/>
    <n v="1"/>
    <n v="25"/>
    <n v="3"/>
    <n v="28"/>
    <m/>
  </r>
  <r>
    <x v="14"/>
    <x v="5"/>
    <d v="2024-12-02T00:00:00"/>
    <d v="2024-12-02T00:00:00"/>
    <s v="Pauls Valley Junior High School                     "/>
    <x v="0"/>
    <s v="The Sixth Floor Museum at Dealey Plaza"/>
    <s v="411 Elm Street"/>
    <n v="75202"/>
    <n v="1"/>
    <n v="28"/>
    <n v="0"/>
    <n v="28"/>
    <m/>
  </r>
  <r>
    <x v="16"/>
    <x v="0"/>
    <d v="2024-12-02T00:00:00"/>
    <d v="2024-12-02T00:00:00"/>
    <s v="Art Babies"/>
    <x v="0"/>
    <s v="Dallas Museum of Art"/>
    <s v="1717 N Harwood"/>
    <n v="75201"/>
    <n v="3"/>
    <n v="48"/>
    <m/>
    <n v="48"/>
    <m/>
  </r>
  <r>
    <x v="45"/>
    <x v="1"/>
    <d v="2024-12-02T00:00:00"/>
    <d v="2024-12-02T00:00:00"/>
    <s v="Regular Rehearsal"/>
    <x v="0"/>
    <s v="Lover's Lane UMC"/>
    <s v="9200 Inwood Rd"/>
    <n v="75220"/>
    <n v="1"/>
    <n v="62"/>
    <n v="11"/>
    <n v="73"/>
    <m/>
  </r>
  <r>
    <x v="45"/>
    <x v="1"/>
    <d v="2024-12-02T00:00:00"/>
    <d v="2024-12-02T00:00:00"/>
    <s v="Christmas Pops Rehearsal"/>
    <x v="0"/>
    <s v="Meyerson"/>
    <s v="2301 Flora St"/>
    <n v="75201"/>
    <n v="1"/>
    <n v="54"/>
    <n v="9"/>
    <n v="63"/>
    <m/>
  </r>
  <r>
    <x v="40"/>
    <x v="2"/>
    <d v="2024-12-02T00:00:00"/>
    <d v="2024-12-02T00:00:00"/>
    <s v="Educational outreach"/>
    <x v="0"/>
    <s v="Carter High School"/>
    <s v="1819 W. Wheatland Rd."/>
    <n v="75232"/>
    <n v="1"/>
    <m/>
    <n v="20"/>
    <n v="20"/>
    <m/>
  </r>
  <r>
    <x v="40"/>
    <x v="1"/>
    <d v="2024-12-02T00:00:00"/>
    <d v="2024-12-02T00:00:00"/>
    <s v="Rehearsal for outreach performances"/>
    <x v="0"/>
    <s v="Royal Lane Baptist Church"/>
    <s v="6707 Royal Lane"/>
    <n v="75230"/>
    <n v="1"/>
    <m/>
    <n v="14"/>
    <n v="14"/>
    <m/>
  </r>
  <r>
    <x v="24"/>
    <x v="0"/>
    <d v="2024-12-02T00:00:00"/>
    <d v="2024-12-02T00:00:00"/>
    <s v="Onsite Lab: Heart of the Matter - Dissection"/>
    <x v="0"/>
    <s v="Perot Museum of Nature and Science"/>
    <s v="2201 N Field Street"/>
    <n v="75201"/>
    <n v="3"/>
    <n v="74"/>
    <n v="10"/>
    <n v="84"/>
    <m/>
  </r>
  <r>
    <x v="24"/>
    <x v="0"/>
    <d v="2024-12-02T00:00:00"/>
    <d v="2024-12-02T00:00:00"/>
    <s v="Outreach Lab: Electrical Exploration"/>
    <x v="0"/>
    <s v="Uplift Atlas"/>
    <s v="1474 Annex Ave"/>
    <n v="75204"/>
    <n v="4"/>
    <m/>
    <n v="119"/>
    <n v="119"/>
    <m/>
  </r>
  <r>
    <x v="24"/>
    <x v="0"/>
    <d v="2024-12-02T00:00:00"/>
    <d v="2024-12-18T00:00:00"/>
    <s v="Onsite Lab: Engineers, Assemble!"/>
    <x v="0"/>
    <s v="Perot Museum of Nature and Science"/>
    <s v="2201 N Field Street"/>
    <n v="75201"/>
    <n v="11"/>
    <n v="88"/>
    <n v="226"/>
    <n v="314"/>
    <m/>
  </r>
  <r>
    <x v="28"/>
    <x v="5"/>
    <d v="2024-12-02T00:00:00"/>
    <d v="2024-12-02T00:00:00"/>
    <s v="LuMedia Collaborative Performance/Premiere Screening of Into the Gamba-Verse"/>
    <x v="0"/>
    <s v="Gracepoint Media Studios"/>
    <s v="1860 Crown Drive, #1410"/>
    <n v="75234"/>
    <n v="3"/>
    <n v="120"/>
    <n v="120"/>
    <n v="240"/>
    <m/>
  </r>
  <r>
    <x v="33"/>
    <x v="0"/>
    <d v="2024-12-02T00:00:00"/>
    <d v="2024-12-02T00:00:00"/>
    <s v="Opera in a Suitcase - Workshop"/>
    <x v="0"/>
    <s v="Anne Frank Elementary"/>
    <s v="5201 Celestial Rd"/>
    <n v="75254"/>
    <n v="1"/>
    <n v="0"/>
    <n v="32"/>
    <n v="32"/>
    <m/>
  </r>
  <r>
    <x v="32"/>
    <x v="8"/>
    <d v="2024-12-02T00:00:00"/>
    <d v="2024-12-02T00:00:00"/>
    <s v="USAFF co-presents Angelika Classics series screening of &quot;Spaceballs&quot; (2 screenings) (presented with the Angelika Dallas)"/>
    <x v="0"/>
    <s v="Angelika Film Center Dallas"/>
    <s v="5321 E Mockingbird Ln"/>
    <n v="75206"/>
    <n v="1"/>
    <n v="56"/>
    <n v="0"/>
    <n v="56"/>
    <m/>
  </r>
  <r>
    <x v="43"/>
    <x v="5"/>
    <d v="2024-12-02T00:00:00"/>
    <d v="2024-12-02T00:00:00"/>
    <s v="Charles Barr Concerts For Head Start"/>
    <x v="1"/>
    <s v="ChildCareGroup West Dallas Center"/>
    <s v="2827 Lapsley Street"/>
    <s v="75212"/>
    <n v="1"/>
    <n v="0"/>
    <n v="40"/>
    <n v="40"/>
    <m/>
  </r>
  <r>
    <x v="13"/>
    <x v="3"/>
    <d v="2024-12-03T00:00:00"/>
    <d v="2024-12-26T00:00:00"/>
    <s v="Children's Health streaming events- virtual (simulcast for Outside Dallas attendees)"/>
    <x v="1"/>
    <s v="VIRTUAL"/>
    <s v="VIRTUAL"/>
    <s v="VIRTUAL"/>
    <n v="5"/>
    <m/>
    <m/>
    <n v="0"/>
    <m/>
  </r>
  <r>
    <x v="44"/>
    <x v="3"/>
    <d v="2024-12-03T00:00:00"/>
    <d v="2024-12-03T00:00:00"/>
    <s v="Literary Gathering"/>
    <x v="0"/>
    <s v="Highland Park Presbyterian"/>
    <s v="5677 Village Glen Drive3821 University Blvd, Dallas, TX "/>
    <n v="75205"/>
    <n v="1"/>
    <n v="0"/>
    <n v="16"/>
    <n v="16"/>
    <m/>
  </r>
  <r>
    <x v="0"/>
    <x v="1"/>
    <d v="2024-12-03T00:00:00"/>
    <d v="2024-12-03T00:00:00"/>
    <s v="Professional Ballet Folklorico Company"/>
    <x v="0"/>
    <s v="Anita Martinez Recreation Center"/>
    <s v="3212 N Winnetka Ave, Dallas, TX 75212"/>
    <n v="75212"/>
    <n v="1"/>
    <n v="7"/>
    <n v="0"/>
    <n v="7"/>
    <m/>
  </r>
  <r>
    <x v="1"/>
    <x v="2"/>
    <d v="2024-12-03T00:00:00"/>
    <d v="2024-12-10T00:00:00"/>
    <s v="Song Creation"/>
    <x v="0"/>
    <s v="Frank Guzick Elementary (DISD)"/>
    <s v="5000 Berridge Ln, Dallas, TX "/>
    <n v="75227"/>
    <n v="12"/>
    <m/>
    <n v="92"/>
    <n v="92"/>
    <m/>
  </r>
  <r>
    <x v="1"/>
    <x v="1"/>
    <d v="2024-12-03T00:00:00"/>
    <d v="2024-12-10T00:00:00"/>
    <s v="Rehearsal "/>
    <x v="0"/>
    <s v="Our Lady of Perpetual Help "/>
    <s v="7625 Cortland Avenue Dallas, TX "/>
    <n v="75235"/>
    <n v="8"/>
    <n v="68"/>
    <m/>
    <n v="68"/>
    <m/>
  </r>
  <r>
    <x v="1"/>
    <x v="2"/>
    <d v="2024-12-03T00:00:00"/>
    <d v="2024-12-10T00:00:00"/>
    <s v="Song Creation"/>
    <x v="0"/>
    <s v="Upift White rock Prep"/>
    <s v="7370 Valley Glen Drive, Dallas, TX "/>
    <n v="75228"/>
    <n v="8"/>
    <m/>
    <n v="80"/>
    <n v="80"/>
    <m/>
  </r>
  <r>
    <x v="0"/>
    <x v="0"/>
    <d v="2024-12-03T00:00:00"/>
    <d v="2024-12-03T00:00:00"/>
    <s v="Zumba Gold"/>
    <x v="1"/>
    <s v="Zoom"/>
    <m/>
    <m/>
    <n v="1"/>
    <n v="0"/>
    <n v="313"/>
    <n v="313"/>
    <m/>
  </r>
  <r>
    <x v="3"/>
    <x v="1"/>
    <d v="2024-12-03T00:00:00"/>
    <d v="2024-10-21T00:00:00"/>
    <s v="Welcome Mat 2 / People 0 "/>
    <x v="0"/>
    <s v="Artstillery"/>
    <s v="723 Fort Worth Avenue"/>
    <n v="75208"/>
    <n v="13"/>
    <n v="0"/>
    <n v="45"/>
    <n v="45"/>
    <m/>
  </r>
  <r>
    <x v="7"/>
    <x v="0"/>
    <d v="2024-12-03T00:00:00"/>
    <d v="2024-12-03T00:00:00"/>
    <s v="(A)Live"/>
    <x v="0"/>
    <s v="Rosemont Upper School"/>
    <s v="719 N Montclair Ave"/>
    <n v="75208"/>
    <n v="1"/>
    <n v="0"/>
    <n v="10"/>
    <n v="10"/>
    <m/>
  </r>
  <r>
    <x v="7"/>
    <x v="0"/>
    <d v="2024-12-03T00:00:00"/>
    <d v="2024-12-03T00:00:00"/>
    <s v="Thriving Minds After School "/>
    <x v="0"/>
    <s v="Anne Frank Elementary School"/>
    <s v="5201 Celestial Rd"/>
    <n v="75254"/>
    <n v="1"/>
    <n v="0"/>
    <n v="40"/>
    <n v="40"/>
    <m/>
  </r>
  <r>
    <x v="7"/>
    <x v="0"/>
    <d v="2024-12-03T00:00:00"/>
    <d v="2024-12-03T00:00:00"/>
    <s v="Thriving Minds After School"/>
    <x v="0"/>
    <s v="Lakewood Elementary School"/>
    <s v="3002 Hillbrook St"/>
    <n v="75214"/>
    <n v="1"/>
    <n v="0"/>
    <n v="42"/>
    <n v="42"/>
    <m/>
  </r>
  <r>
    <x v="7"/>
    <x v="0"/>
    <d v="2024-12-03T00:00:00"/>
    <d v="2024-12-03T00:00:00"/>
    <s v="Thriving Minds After School"/>
    <x v="0"/>
    <s v="Nathan Adams Elementary School"/>
    <s v="12600 Welch Rd"/>
    <n v="75244"/>
    <n v="1"/>
    <n v="0"/>
    <n v="24"/>
    <n v="24"/>
    <m/>
  </r>
  <r>
    <x v="7"/>
    <x v="0"/>
    <d v="2024-12-03T00:00:00"/>
    <d v="2024-12-03T00:00:00"/>
    <s v="Thriving Minds After School"/>
    <x v="0"/>
    <s v="Montessori Academy at Onesimo Hernandez"/>
    <s v="5555 Maple Ave"/>
    <n v="75235"/>
    <n v="1"/>
    <n v="0"/>
    <n v="47"/>
    <n v="47"/>
    <m/>
  </r>
  <r>
    <x v="7"/>
    <x v="0"/>
    <d v="2024-12-03T00:00:00"/>
    <d v="2024-12-03T00:00:00"/>
    <s v="Thriving Minds After School"/>
    <x v="0"/>
    <s v="Prestonwood Montessori at E.D. Walker"/>
    <s v="5700 Wozencraft Dr"/>
    <s v=" 75230"/>
    <n v="1"/>
    <n v="0"/>
    <n v="65"/>
    <n v="65"/>
    <m/>
  </r>
  <r>
    <x v="7"/>
    <x v="0"/>
    <d v="2024-12-03T00:00:00"/>
    <d v="2024-12-03T00:00:00"/>
    <s v="Thriving Minds After School"/>
    <x v="0"/>
    <s v="Rosemont Lower School"/>
    <s v="1919 Stevens Forest Dr"/>
    <n v="75208"/>
    <n v="1"/>
    <n v="0"/>
    <n v="90"/>
    <n v="90"/>
    <m/>
  </r>
  <r>
    <x v="7"/>
    <x v="0"/>
    <d v="2024-12-03T00:00:00"/>
    <d v="2024-12-03T00:00:00"/>
    <s v="Thriving Minds After School"/>
    <x v="0"/>
    <s v="Rosemont Upper School"/>
    <s v="719 N Montclair Ave"/>
    <n v="75208"/>
    <n v="1"/>
    <n v="0"/>
    <n v="17"/>
    <n v="17"/>
    <m/>
  </r>
  <r>
    <x v="7"/>
    <x v="0"/>
    <d v="2024-12-03T00:00:00"/>
    <d v="2024-12-03T00:00:00"/>
    <s v="Thriving Minds After School"/>
    <x v="0"/>
    <s v="Sudie L. Williams TAG Academy"/>
    <s v="12600 Welch Rd"/>
    <n v="75244"/>
    <n v="1"/>
    <n v="0"/>
    <n v="10"/>
    <n v="10"/>
    <m/>
  </r>
  <r>
    <x v="7"/>
    <x v="0"/>
    <d v="2024-12-03T00:00:00"/>
    <d v="2024-12-03T00:00:00"/>
    <s v="Thriving Minds After School"/>
    <x v="0"/>
    <s v="Harry C. Withers Elementary School"/>
    <s v="3959 Northhaven Rd"/>
    <n v="75229"/>
    <n v="1"/>
    <n v="0"/>
    <n v="80"/>
    <n v="80"/>
    <m/>
  </r>
  <r>
    <x v="7"/>
    <x v="3"/>
    <d v="2024-12-03T00:00:00"/>
    <d v="2024-12-03T00:00:00"/>
    <s v="Networking Meeting"/>
    <x v="0"/>
    <s v="Big Thought HQ"/>
    <s v="1409 Botham Jean Blvd., Suite 1015"/>
    <n v="75215"/>
    <n v="1"/>
    <n v="0"/>
    <n v="18"/>
    <n v="18"/>
    <m/>
  </r>
  <r>
    <x v="7"/>
    <x v="0"/>
    <d v="2024-12-03T00:00:00"/>
    <d v="2024-12-03T00:00:00"/>
    <s v="(A)Live"/>
    <x v="0"/>
    <s v="Sudie L. Williams TAG Academy"/>
    <s v="12600 Welch Rd"/>
    <n v="75244"/>
    <n v="1"/>
    <n v="0"/>
    <n v="13"/>
    <n v="13"/>
    <m/>
  </r>
  <r>
    <x v="13"/>
    <x v="3"/>
    <d v="2024-12-03T00:00:00"/>
    <d v="2024-12-03T00:00:00"/>
    <s v="Children's Health visit- in-person- A Charlie Brown Christmas"/>
    <x v="0"/>
    <s v="Children's Health Dallas"/>
    <s v="1935 Medical District Dr"/>
    <n v="75235"/>
    <n v="1"/>
    <m/>
    <n v="75"/>
    <n v="75"/>
    <m/>
  </r>
  <r>
    <x v="13"/>
    <x v="5"/>
    <d v="2024-12-03T00:00:00"/>
    <d v="2024-12-17T00:00:00"/>
    <s v="A Charlie Brown Christmas- student matinee  "/>
    <x v="0"/>
    <s v="Rosewood Center for Family Arts"/>
    <s v="5938 Skillman St"/>
    <n v="75231"/>
    <n v="11"/>
    <n v="3648"/>
    <n v="112"/>
    <n v="3760"/>
    <m/>
  </r>
  <r>
    <x v="14"/>
    <x v="9"/>
    <d v="2024-12-03T00:00:00"/>
    <d v="2024-12-03T00:00:00"/>
    <s v="Kaufman Junior High School"/>
    <x v="0"/>
    <s v="The Sixth Floor Museum at Dealey Plaza"/>
    <s v="411 Elm Street"/>
    <n v="75202"/>
    <n v="1"/>
    <n v="16"/>
    <n v="2"/>
    <n v="18"/>
    <m/>
  </r>
  <r>
    <x v="45"/>
    <x v="1"/>
    <d v="2024-12-03T00:00:00"/>
    <d v="2024-12-03T00:00:00"/>
    <s v="Christmas Pops Rehearsal"/>
    <x v="0"/>
    <s v="Meyerson"/>
    <s v="2301 Flora St"/>
    <n v="75201"/>
    <n v="1"/>
    <n v="50"/>
    <n v="9"/>
    <n v="59"/>
    <m/>
  </r>
  <r>
    <x v="39"/>
    <x v="5"/>
    <d v="2024-12-03T00:00:00"/>
    <d v="2024-12-03T00:00:00"/>
    <s v="Jazz Combo Concert"/>
    <x v="0"/>
    <s v="Mountain View College"/>
    <s v="4849 W. Illinios Ave"/>
    <n v="75211"/>
    <n v="1"/>
    <m/>
    <n v="30"/>
    <n v="30"/>
    <n v="10"/>
  </r>
  <r>
    <x v="40"/>
    <x v="1"/>
    <d v="2024-12-03T00:00:00"/>
    <d v="2024-12-03T00:00:00"/>
    <s v="Rehearsal for outreach performances"/>
    <x v="0"/>
    <s v="Moody Performance Hall"/>
    <s v="2520 Flora St. "/>
    <n v="75201"/>
    <n v="1"/>
    <m/>
    <n v="15"/>
    <n v="15"/>
    <n v="14"/>
  </r>
  <r>
    <x v="40"/>
    <x v="5"/>
    <d v="2024-12-03T00:00:00"/>
    <d v="2024-12-03T00:00:00"/>
    <s v="Caroling in the Arts District radio broadcast"/>
    <x v="0"/>
    <s v="Moody Performance Hall"/>
    <s v="2520 Flora St. "/>
    <n v="75201"/>
    <n v="1"/>
    <m/>
    <n v="60"/>
    <n v="60"/>
    <m/>
  </r>
  <r>
    <x v="51"/>
    <x v="0"/>
    <d v="2024-12-03T00:00:00"/>
    <d v="2024-12-06T00:00:00"/>
    <s v="Voyager I: Mobile Arts and Well-Being Studio Workshops"/>
    <x v="0"/>
    <s v="Uplift Heights Primary"/>
    <s v="2806 Canada Drive"/>
    <n v="75212"/>
    <n v="20"/>
    <n v="0"/>
    <n v="560"/>
    <n v="560"/>
    <m/>
  </r>
  <r>
    <x v="24"/>
    <x v="0"/>
    <d v="2024-12-03T00:00:00"/>
    <d v="2024-12-03T00:00:00"/>
    <s v="Outreach Demo: Thermal Reactions"/>
    <x v="0"/>
    <s v="Inspired Vision Elementary"/>
    <s v="8421 Bohannon Drive"/>
    <n v="75217"/>
    <n v="1"/>
    <m/>
    <n v="470"/>
    <n v="470"/>
    <m/>
  </r>
  <r>
    <x v="24"/>
    <x v="0"/>
    <d v="2024-12-03T00:00:00"/>
    <d v="2024-12-03T00:00:00"/>
    <s v="Tech Truck "/>
    <x v="0"/>
    <s v="Festival of Lights"/>
    <s v="8333 Park Ln"/>
    <s v="75231"/>
    <n v="1"/>
    <m/>
    <n v="150"/>
    <n v="150"/>
    <m/>
  </r>
  <r>
    <x v="11"/>
    <x v="1"/>
    <d v="2024-12-03T00:00:00"/>
    <d v="2024-12-22T00:00:00"/>
    <s v="Measure for Measure Rehearsala"/>
    <x v="0"/>
    <s v="Bryant Hall"/>
    <s v="3400 Blackburn St"/>
    <n v="75204"/>
    <n v="18"/>
    <m/>
    <n v="15"/>
    <n v="15"/>
    <m/>
  </r>
  <r>
    <x v="43"/>
    <x v="5"/>
    <d v="2024-12-03T00:00:00"/>
    <d v="2024-12-03T00:00:00"/>
    <s v="Charles Barr Concerts For Head Start"/>
    <x v="0"/>
    <s v="Jeanie’s Place "/>
    <s v="938 S. Carroll Ave."/>
    <s v="75223"/>
    <n v="1"/>
    <n v="0"/>
    <n v="70"/>
    <n v="70"/>
    <m/>
  </r>
  <r>
    <x v="43"/>
    <x v="5"/>
    <d v="2024-12-03T00:00:00"/>
    <d v="2024-12-03T00:00:00"/>
    <s v="Charles Barr Concerts For Head Start"/>
    <x v="0"/>
    <s v="Lakewest Head Start Center"/>
    <s v="3737 Goldman Street, Bldg. B. Suite 100"/>
    <s v="75212-2471"/>
    <n v="1"/>
    <n v="0"/>
    <n v="51"/>
    <n v="51"/>
    <m/>
  </r>
  <r>
    <x v="43"/>
    <x v="5"/>
    <d v="2024-12-03T00:00:00"/>
    <d v="2024-12-03T00:00:00"/>
    <s v="Charles Barr Concerts For Head Start"/>
    <x v="0"/>
    <s v="Lakewest Head Start Center"/>
    <s v="3737 Goldman Street, Bldg. B. Suite 100"/>
    <s v="75212-2471"/>
    <n v="1"/>
    <n v="0"/>
    <n v="51"/>
    <n v="51"/>
    <m/>
  </r>
  <r>
    <x v="43"/>
    <x v="5"/>
    <d v="2024-12-03T00:00:00"/>
    <d v="2024-12-03T00:00:00"/>
    <s v="Dallas Area Senior Concerts"/>
    <x v="0"/>
    <s v="Bachman Therapeutic Recreation Center"/>
    <s v="2750 Bachman Dr."/>
    <s v="75220"/>
    <n v="1"/>
    <n v="0"/>
    <n v="40"/>
    <n v="40"/>
    <m/>
  </r>
  <r>
    <x v="43"/>
    <x v="5"/>
    <d v="2024-12-03T00:00:00"/>
    <d v="2024-12-03T00:00:00"/>
    <s v="Dallas Area Senior Concerts"/>
    <x v="0"/>
    <s v="The Forum at Park Lane: AL"/>
    <s v="7831 Park Lane"/>
    <s v="75225"/>
    <n v="1"/>
    <n v="0"/>
    <n v="15"/>
    <n v="15"/>
    <m/>
  </r>
  <r>
    <x v="43"/>
    <x v="5"/>
    <d v="2024-12-03T00:00:00"/>
    <d v="2024-12-03T00:00:00"/>
    <s v="Dallas Area Senior Concerts"/>
    <x v="0"/>
    <s v="Traymore Nursing Center"/>
    <s v="4315 Hopkins Ave."/>
    <s v="75209"/>
    <n v="1"/>
    <n v="0"/>
    <n v="25"/>
    <n v="25"/>
    <m/>
  </r>
  <r>
    <x v="43"/>
    <x v="5"/>
    <d v="2024-12-03T00:00:00"/>
    <d v="2024-12-03T00:00:00"/>
    <s v="Dallas Area Senior Concerts"/>
    <x v="0"/>
    <s v="The Forum at Park Lane: IL"/>
    <s v="7831 Park Lane"/>
    <s v="75225"/>
    <n v="1"/>
    <n v="0"/>
    <n v="14"/>
    <n v="14"/>
    <m/>
  </r>
  <r>
    <x v="26"/>
    <x v="1"/>
    <d v="2024-12-03T00:00:00"/>
    <d v="2024-12-03T00:00:00"/>
    <s v="Christmas Kwanzaa Concert Rehearsal"/>
    <x v="0"/>
    <s v="TBAAL "/>
    <s v="1309 Canton Street"/>
    <n v="75201"/>
    <n v="1"/>
    <n v="0"/>
    <n v="176"/>
    <n v="176"/>
    <m/>
  </r>
  <r>
    <x v="33"/>
    <x v="5"/>
    <d v="2024-12-03T00:00:00"/>
    <d v="2024-12-03T00:00:00"/>
    <s v="Opera in a Suitcase - Performance"/>
    <x v="0"/>
    <s v="Anne Frank Elementary"/>
    <s v="5201 Celestial Rd"/>
    <n v="75254"/>
    <n v="1"/>
    <n v="0"/>
    <n v="32"/>
    <n v="32"/>
    <m/>
  </r>
  <r>
    <x v="31"/>
    <x v="1"/>
    <d v="2024-12-03T00:00:00"/>
    <d v="2024-12-03T00:00:00"/>
    <s v="Wonder: Holiday Tour"/>
    <x v="0"/>
    <s v="First Presbyterian Church"/>
    <s v="1835 Young Street"/>
    <n v="75201"/>
    <n v="1"/>
    <m/>
    <n v="200"/>
    <n v="200"/>
    <m/>
  </r>
  <r>
    <x v="7"/>
    <x v="0"/>
    <d v="2024-12-03T00:00:00"/>
    <d v="2024-12-03T00:00:00"/>
    <s v="Client Project Manager Meeting;"/>
    <x v="1"/>
    <s v="Virtual "/>
    <s v="Virtual "/>
    <s v="Virtual "/>
    <n v="1"/>
    <n v="0"/>
    <n v="2"/>
    <n v="2"/>
    <m/>
  </r>
  <r>
    <x v="0"/>
    <x v="0"/>
    <d v="2024-12-04T00:00:00"/>
    <d v="2024-12-04T00:00:00"/>
    <s v="Senior Ballet Folklorico Company"/>
    <x v="0"/>
    <s v="Exall Park Recreation Center"/>
    <s v="1355 Adair St, Dallas, TX 75204"/>
    <n v="75204"/>
    <n v="1"/>
    <n v="4"/>
    <n v="0"/>
    <n v="4"/>
    <m/>
  </r>
  <r>
    <x v="0"/>
    <x v="1"/>
    <d v="2024-12-04T00:00:00"/>
    <d v="2024-12-04T00:00:00"/>
    <s v="Junior Professional Company"/>
    <x v="0"/>
    <s v="Anita Martinez Recreation Center"/>
    <s v="4422 Live Oak St, Dallas, TX"/>
    <n v="75204"/>
    <n v="1"/>
    <n v="10"/>
    <n v="0"/>
    <n v="10"/>
    <m/>
  </r>
  <r>
    <x v="1"/>
    <x v="0"/>
    <d v="2024-12-04T00:00:00"/>
    <d v="2024-12-12T00:00:00"/>
    <s v="Streamliners Enrichment (Audio)"/>
    <x v="0"/>
    <s v="Upift White rock Prep"/>
    <s v="7370 Valley Glen Drive, Dallas, TX "/>
    <n v="75228"/>
    <n v="14"/>
    <m/>
    <n v="162"/>
    <n v="162"/>
    <m/>
  </r>
  <r>
    <x v="7"/>
    <x v="0"/>
    <d v="2024-12-04T00:00:00"/>
    <d v="2024-12-04T00:00:00"/>
    <s v="Thriving Minds After School "/>
    <x v="0"/>
    <s v="Anne Frank Elementary School"/>
    <s v="5201 Celestial Rd"/>
    <n v="75254"/>
    <n v="1"/>
    <n v="0"/>
    <n v="39"/>
    <n v="39"/>
    <m/>
  </r>
  <r>
    <x v="7"/>
    <x v="0"/>
    <d v="2024-12-04T00:00:00"/>
    <d v="2024-12-04T00:00:00"/>
    <s v="Thriving Minds After School"/>
    <x v="0"/>
    <s v="Lakewood Elementary School"/>
    <s v="3003 Hillbrook St"/>
    <n v="75214"/>
    <n v="1"/>
    <n v="0"/>
    <n v="33"/>
    <n v="33"/>
    <m/>
  </r>
  <r>
    <x v="7"/>
    <x v="0"/>
    <d v="2024-12-04T00:00:00"/>
    <d v="2024-12-04T00:00:00"/>
    <s v="Thriving Minds After School"/>
    <x v="0"/>
    <s v="Nathan Adams Elementary School"/>
    <s v="12600 Welch Rd"/>
    <n v="75244"/>
    <n v="1"/>
    <n v="0"/>
    <n v="25"/>
    <n v="25"/>
    <m/>
  </r>
  <r>
    <x v="7"/>
    <x v="0"/>
    <d v="2024-12-04T00:00:00"/>
    <d v="2024-12-04T00:00:00"/>
    <s v="Thriving Minds After School"/>
    <x v="0"/>
    <s v="Montessori Academy at Onesimo Hernandez"/>
    <s v="5555 Maple Ave"/>
    <n v="75235"/>
    <n v="1"/>
    <n v="0"/>
    <n v="44"/>
    <n v="44"/>
    <m/>
  </r>
  <r>
    <x v="7"/>
    <x v="0"/>
    <d v="2024-12-04T00:00:00"/>
    <d v="2024-12-04T00:00:00"/>
    <s v="Thriving Minds After School"/>
    <x v="0"/>
    <s v="Prestonwood Montessori at E.D. Walker"/>
    <s v="5700 Wozencraft Dr"/>
    <s v=" 75230"/>
    <n v="1"/>
    <n v="0"/>
    <n v="61"/>
    <n v="61"/>
    <m/>
  </r>
  <r>
    <x v="7"/>
    <x v="0"/>
    <d v="2024-12-04T00:00:00"/>
    <d v="2024-12-04T00:00:00"/>
    <s v="Thriving Minds After School"/>
    <x v="0"/>
    <s v="Rosemont Lower School"/>
    <s v="1919 Stevens Forest Dr"/>
    <n v="75208"/>
    <n v="1"/>
    <n v="0"/>
    <n v="88"/>
    <n v="88"/>
    <m/>
  </r>
  <r>
    <x v="7"/>
    <x v="0"/>
    <d v="2024-12-04T00:00:00"/>
    <d v="2024-12-04T00:00:00"/>
    <s v="Thriving Minds After School"/>
    <x v="0"/>
    <s v="Rosemont Upper School"/>
    <s v="719 N Montclair Ave"/>
    <n v="75208"/>
    <n v="1"/>
    <n v="0"/>
    <n v="21"/>
    <n v="21"/>
    <m/>
  </r>
  <r>
    <x v="7"/>
    <x v="0"/>
    <d v="2024-12-04T00:00:00"/>
    <d v="2024-12-04T00:00:00"/>
    <s v="Thriving Minds After School"/>
    <x v="0"/>
    <s v="Harry C. Withers Elementary School"/>
    <s v="3959 Northhaven Rd"/>
    <n v="75229"/>
    <n v="1"/>
    <n v="0"/>
    <n v="68"/>
    <n v="68"/>
    <m/>
  </r>
  <r>
    <x v="7"/>
    <x v="0"/>
    <d v="2024-12-04T00:00:00"/>
    <d v="2024-12-04T00:00:00"/>
    <s v="Sustaining- Signature Practices"/>
    <x v="0"/>
    <s v="Big Thought HQ"/>
    <s v="1409 Botham Jean Blvd., Suite 1015"/>
    <n v="75215"/>
    <n v="1"/>
    <n v="0"/>
    <n v="16"/>
    <n v="16"/>
    <n v="11"/>
  </r>
  <r>
    <x v="9"/>
    <x v="5"/>
    <d v="2024-12-04T00:00:00"/>
    <d v="2024-12-04T00:00:00"/>
    <s v="Payasos.Clowns"/>
    <x v="0"/>
    <s v="Obadiah Knight ES"/>
    <s v="2615 Anson Rd, Dallas"/>
    <n v="75235"/>
    <n v="1"/>
    <n v="230"/>
    <n v="0"/>
    <n v="230"/>
    <m/>
  </r>
  <r>
    <x v="13"/>
    <x v="3"/>
    <d v="2024-12-04T00:00:00"/>
    <d v="2024-12-04T00:00:00"/>
    <s v="Eagle Scout Meeting"/>
    <x v="0"/>
    <s v="Rosewood Center for Family Arts"/>
    <s v="5938 Skillman St"/>
    <n v="75231"/>
    <n v="1"/>
    <m/>
    <n v="2"/>
    <n v="2"/>
    <m/>
  </r>
  <r>
    <x v="14"/>
    <x v="9"/>
    <d v="2024-12-04T00:00:00"/>
    <d v="2024-12-04T00:00:00"/>
    <s v="Evant High School"/>
    <x v="0"/>
    <s v="The Sixth Floor Museum at Dealey Plaza"/>
    <s v="411 Elm Street"/>
    <n v="75202"/>
    <n v="1"/>
    <n v="0"/>
    <n v="14"/>
    <n v="14"/>
    <m/>
  </r>
  <r>
    <x v="14"/>
    <x v="5"/>
    <d v="2024-12-04T00:00:00"/>
    <d v="2024-12-04T00:00:00"/>
    <s v="Evant High School"/>
    <x v="0"/>
    <s v="The Sixth Floor Museum at Dealey Plaza"/>
    <s v="411 Elm Street"/>
    <n v="75202"/>
    <n v="1"/>
    <n v="0"/>
    <n v="14"/>
    <n v="14"/>
    <m/>
  </r>
  <r>
    <x v="16"/>
    <x v="0"/>
    <d v="2024-12-04T00:00:00"/>
    <d v="2024-12-04T00:00:00"/>
    <s v="Wee Wednesday"/>
    <x v="0"/>
    <s v="Dallas Museum of Art"/>
    <s v="1717 N Harwood"/>
    <n v="75201"/>
    <n v="1"/>
    <m/>
    <n v="440"/>
    <n v="440"/>
    <m/>
  </r>
  <r>
    <x v="22"/>
    <x v="0"/>
    <d v="2024-12-04T00:00:00"/>
    <d v="2024-12-04T00:00:00"/>
    <s v="Access Program: Life Works Community"/>
    <x v="0"/>
    <s v="Nasher Sculpture Center"/>
    <s v="2001 Flora St. "/>
    <n v="75201"/>
    <n v="1"/>
    <m/>
    <n v="16"/>
    <n v="16"/>
    <m/>
  </r>
  <r>
    <x v="48"/>
    <x v="0"/>
    <d v="2024-12-04T00:00:00"/>
    <d v="2024-12-04T00:00:00"/>
    <s v="Pegasus Film Festival "/>
    <x v="0"/>
    <s v="Village Tech "/>
    <s v="4102 W Danieldale"/>
    <n v="75137"/>
    <n v="1"/>
    <n v="0"/>
    <n v="16"/>
    <n v="16"/>
    <m/>
  </r>
  <r>
    <x v="24"/>
    <x v="0"/>
    <d v="2024-12-04T00:00:00"/>
    <d v="2024-12-04T00:00:00"/>
    <s v="Outreach Lab: Amazing Animals"/>
    <x v="0"/>
    <s v="Barbara Jordan Elementary"/>
    <s v="1111 W Kiest Blvd"/>
    <n v="75224"/>
    <n v="1"/>
    <n v="18"/>
    <m/>
    <n v="18"/>
    <m/>
  </r>
  <r>
    <x v="24"/>
    <x v="0"/>
    <d v="2024-12-04T00:00:00"/>
    <d v="2024-12-11T00:00:00"/>
    <s v="Onsite Lab: Dig Those Dinos"/>
    <x v="0"/>
    <s v="Perot Museum of Nature and Science"/>
    <s v="2201 N Field Street"/>
    <n v="75201"/>
    <n v="5"/>
    <m/>
    <n v="164"/>
    <n v="164"/>
    <m/>
  </r>
  <r>
    <x v="43"/>
    <x v="5"/>
    <d v="2024-12-04T00:00:00"/>
    <d v="2024-12-04T00:00:00"/>
    <s v="Dallas Area Senior Concerts"/>
    <x v="0"/>
    <s v="NorthPark Presbyterian Church"/>
    <s v="9555 N Central Expy "/>
    <s v="75231"/>
    <n v="1"/>
    <n v="0"/>
    <n v="50"/>
    <n v="50"/>
    <m/>
  </r>
  <r>
    <x v="43"/>
    <x v="5"/>
    <d v="2024-12-04T00:00:00"/>
    <d v="2024-12-04T00:00:00"/>
    <s v="Dallas Area Senior Concerts"/>
    <x v="0"/>
    <s v="Brookdale Farmers Branch"/>
    <s v="13505 Webb Chapel Rd."/>
    <s v="75234"/>
    <n v="1"/>
    <n v="0"/>
    <n v="25"/>
    <n v="25"/>
    <m/>
  </r>
  <r>
    <x v="37"/>
    <x v="0"/>
    <d v="2024-12-04T00:00:00"/>
    <d v="2024-12-04T00:00:00"/>
    <s v="2425-120A Journaling with Linda Jones"/>
    <x v="0"/>
    <s v="The Writer's Garret"/>
    <s v="215 S. Tyler Street"/>
    <n v="75208"/>
    <n v="1"/>
    <n v="0"/>
    <n v="14"/>
    <n v="14"/>
    <m/>
  </r>
  <r>
    <x v="32"/>
    <x v="8"/>
    <d v="2024-12-04T00:00:00"/>
    <d v="2024-12-04T00:00:00"/>
    <s v="USAFF preview member screening of &quot;September 5&quot;"/>
    <x v="0"/>
    <s v="AMC Northpark"/>
    <s v="8687 N Central Expwy"/>
    <n v="75225"/>
    <n v="1"/>
    <n v="0"/>
    <n v="160"/>
    <n v="160"/>
    <m/>
  </r>
  <r>
    <x v="32"/>
    <x v="8"/>
    <d v="2024-12-04T00:00:00"/>
    <d v="2024-12-04T00:00:00"/>
    <s v="USAFF co-presents 3 Weeks of Christmas series screening of &quot;Elf&quot; (presented with the Angelika Dallas)"/>
    <x v="0"/>
    <s v="Angelika Film Center Dallas"/>
    <s v="5321 E Mockingbird Ln"/>
    <n v="75206"/>
    <n v="1"/>
    <n v="53"/>
    <n v="0"/>
    <n v="53"/>
    <m/>
  </r>
  <r>
    <x v="14"/>
    <x v="5"/>
    <d v="2024-12-05T00:00:00"/>
    <d v="2024-12-05T00:00:00"/>
    <s v="College Sevigne"/>
    <x v="1"/>
    <s v="The Sixth Floor Museum at Dealey Plaza"/>
    <s v="Virtual"/>
    <s v="Virtual"/>
    <n v="1"/>
    <n v="27"/>
    <n v="0"/>
    <n v="27"/>
    <m/>
  </r>
  <r>
    <x v="13"/>
    <x v="3"/>
    <d v="2024-12-05T00:00:00"/>
    <d v="2024-12-26T00:00:00"/>
    <s v="Children's Health streaming events- virtual"/>
    <x v="1"/>
    <s v="VIRTUAL"/>
    <s v="VIRTUAL"/>
    <s v="VIRTUAL"/>
    <n v="4"/>
    <m/>
    <n v="300"/>
    <n v="300"/>
    <m/>
  </r>
  <r>
    <x v="0"/>
    <x v="1"/>
    <d v="2024-12-05T00:00:00"/>
    <d v="2024-12-05T00:00:00"/>
    <s v="Children's Professional Ballet Folklorico Company"/>
    <x v="0"/>
    <s v="Anita Martinez Recreation Center"/>
    <s v="4422 Live Oak St, Dallas, TX"/>
    <n v="75204"/>
    <n v="1"/>
    <n v="11"/>
    <n v="0"/>
    <n v="11"/>
    <m/>
  </r>
  <r>
    <x v="1"/>
    <x v="0"/>
    <d v="2024-12-05T00:00:00"/>
    <d v="2024-12-12T00:00:00"/>
    <s v="Identity of Music"/>
    <x v="0"/>
    <s v="Bayles Elementary (DISD)"/>
    <s v="2444 Telegraph Ave, Dallas, TX "/>
    <n v="75228"/>
    <n v="14"/>
    <m/>
    <n v="160"/>
    <n v="160"/>
    <m/>
  </r>
  <r>
    <x v="3"/>
    <x v="1"/>
    <d v="2024-12-05T00:00:00"/>
    <d v="2024-12-05T00:00:00"/>
    <s v="Teatro Flor Candela presents: Los LLevamos Dentro"/>
    <x v="0"/>
    <s v="Artstillery"/>
    <s v="723 Fort Worth Avenue"/>
    <n v="75208"/>
    <n v="1"/>
    <n v="0"/>
    <n v="10"/>
    <n v="10"/>
    <m/>
  </r>
  <r>
    <x v="7"/>
    <x v="0"/>
    <d v="2024-12-05T00:00:00"/>
    <d v="2024-12-05T00:00:00"/>
    <s v="(A)Live"/>
    <x v="0"/>
    <s v="Incarnation House"/>
    <s v="3120 N Haskell Ave., Dallas, TX "/>
    <n v="75204"/>
    <n v="1"/>
    <n v="0"/>
    <n v="9"/>
    <n v="9"/>
    <m/>
  </r>
  <r>
    <x v="7"/>
    <x v="0"/>
    <d v="2024-12-05T00:00:00"/>
    <d v="2024-12-05T00:00:00"/>
    <s v="Professional Learning Youth Presenter's Fall 2024- Spring 2025"/>
    <x v="0"/>
    <s v="Big Thought HQ"/>
    <s v="1409 Botham Jean Blvd., Suite 1015"/>
    <n v="75215"/>
    <n v="1"/>
    <n v="0"/>
    <n v="3"/>
    <n v="3"/>
    <m/>
  </r>
  <r>
    <x v="7"/>
    <x v="0"/>
    <d v="2024-12-05T00:00:00"/>
    <d v="2024-12-05T00:00:00"/>
    <s v="Thriving Minds After School "/>
    <x v="0"/>
    <s v="Anne Frank Elementary School"/>
    <s v="5201 Celestial Rd"/>
    <n v="75254"/>
    <n v="1"/>
    <n v="0"/>
    <n v="39"/>
    <n v="39"/>
    <m/>
  </r>
  <r>
    <x v="7"/>
    <x v="0"/>
    <d v="2024-12-05T00:00:00"/>
    <d v="2024-12-05T00:00:00"/>
    <s v="Thriving Minds After School"/>
    <x v="0"/>
    <s v="Lakewood Elementary School"/>
    <s v="3004 Hillbrook St"/>
    <n v="75214"/>
    <n v="1"/>
    <n v="0"/>
    <n v="39"/>
    <n v="39"/>
    <m/>
  </r>
  <r>
    <x v="7"/>
    <x v="0"/>
    <d v="2024-12-05T00:00:00"/>
    <d v="2024-12-05T00:00:00"/>
    <s v="Thriving Minds After School"/>
    <x v="0"/>
    <s v="Nathan Adams Elementary School"/>
    <s v="12600 Welch Rd"/>
    <n v="75244"/>
    <n v="1"/>
    <n v="0"/>
    <n v="25"/>
    <n v="25"/>
    <m/>
  </r>
  <r>
    <x v="7"/>
    <x v="0"/>
    <d v="2024-12-05T00:00:00"/>
    <d v="2024-12-05T00:00:00"/>
    <s v="Thriving Minds After School"/>
    <x v="0"/>
    <s v="Montessori Academy at Onesimo Hernandez"/>
    <s v="5555 Maple Ave"/>
    <n v="75235"/>
    <n v="1"/>
    <n v="0"/>
    <n v="44"/>
    <n v="44"/>
    <m/>
  </r>
  <r>
    <x v="7"/>
    <x v="0"/>
    <d v="2024-12-05T00:00:00"/>
    <d v="2024-12-05T00:00:00"/>
    <s v="Thriving Minds After School"/>
    <x v="0"/>
    <s v="Rosemont Lower School"/>
    <s v="1919 Stevens Forest Dr"/>
    <n v="75208"/>
    <n v="1"/>
    <n v="0"/>
    <n v="94"/>
    <n v="94"/>
    <m/>
  </r>
  <r>
    <x v="7"/>
    <x v="0"/>
    <d v="2024-12-05T00:00:00"/>
    <d v="2024-12-05T00:00:00"/>
    <s v="Thriving Minds After School"/>
    <x v="0"/>
    <s v="Rosemont Upper School"/>
    <s v="719 N Montclair Ave"/>
    <n v="75208"/>
    <n v="1"/>
    <n v="0"/>
    <n v="16"/>
    <n v="16"/>
    <m/>
  </r>
  <r>
    <x v="7"/>
    <x v="0"/>
    <d v="2024-12-05T00:00:00"/>
    <d v="2024-12-05T00:00:00"/>
    <s v="Thriving Minds After School"/>
    <x v="0"/>
    <s v="Harry C. Withers Elementary School"/>
    <s v="3959 Northhaven Rd"/>
    <n v="75229"/>
    <n v="1"/>
    <n v="0"/>
    <n v="73"/>
    <n v="73"/>
    <m/>
  </r>
  <r>
    <x v="7"/>
    <x v="0"/>
    <d v="2024-12-05T00:00:00"/>
    <d v="2024-12-05T00:00:00"/>
    <s v="COP Youth Presenters "/>
    <x v="0"/>
    <s v="Dallas College-West Dallas "/>
    <s v="3330 N. Hampton Road, Dallas, TX,"/>
    <n v="75212"/>
    <n v="1"/>
    <n v="5"/>
    <n v="0"/>
    <n v="5"/>
    <m/>
  </r>
  <r>
    <x v="7"/>
    <x v="0"/>
    <d v="2024-12-05T00:00:00"/>
    <d v="2024-12-05T00:00:00"/>
    <s v="6DQ-R - Observation"/>
    <x v="0"/>
    <s v="Rosemont Lower School"/>
    <s v="1919 Stevens Forest Dr"/>
    <n v="75208"/>
    <n v="1"/>
    <n v="3"/>
    <n v="20"/>
    <n v="23"/>
    <m/>
  </r>
  <r>
    <x v="7"/>
    <x v="0"/>
    <d v="2024-12-05T00:00:00"/>
    <d v="2024-12-05T00:00:00"/>
    <s v="6DQ-R - Observation"/>
    <x v="0"/>
    <s v="Rosemont Lower School"/>
    <s v="1919 Stevens Forest Dr"/>
    <n v="75208"/>
    <n v="1"/>
    <n v="2"/>
    <n v="30"/>
    <n v="32"/>
    <m/>
  </r>
  <r>
    <x v="7"/>
    <x v="0"/>
    <d v="2024-12-05T00:00:00"/>
    <d v="2024-12-05T00:00:00"/>
    <s v="Opportunity Youth Community of Practice"/>
    <x v="0"/>
    <s v="Dallas College-El Centro"/>
    <s v="801 Main St"/>
    <n v="75202"/>
    <n v="1"/>
    <n v="0"/>
    <n v="13"/>
    <n v="13"/>
    <m/>
  </r>
  <r>
    <x v="16"/>
    <x v="0"/>
    <d v="2024-12-05T00:00:00"/>
    <d v="2024-12-05T00:00:00"/>
    <s v="Adult Program"/>
    <x v="0"/>
    <s v="Bachman Lake Together Family Center"/>
    <s v="9507 Overlake Dr"/>
    <n v="75220"/>
    <n v="1"/>
    <m/>
    <n v="32"/>
    <n v="32"/>
    <m/>
  </r>
  <r>
    <x v="45"/>
    <x v="1"/>
    <d v="2024-12-05T00:00:00"/>
    <d v="2024-12-05T00:00:00"/>
    <s v="Christmas Pops Rehearsal"/>
    <x v="0"/>
    <s v="Meyerson"/>
    <s v="2301 Flora St"/>
    <n v="75201"/>
    <n v="1"/>
    <n v="48"/>
    <n v="9"/>
    <n v="57"/>
    <m/>
  </r>
  <r>
    <x v="17"/>
    <x v="0"/>
    <d v="2024-12-05T00:00:00"/>
    <d v="2024-12-19T00:00:00"/>
    <s v="Project Discovery: A Christmas Carol"/>
    <x v="0"/>
    <s v="Dee and Charles Wyly Theater"/>
    <s v="2400 Flora St"/>
    <n v="75201"/>
    <n v="7"/>
    <n v="0"/>
    <n v="79"/>
    <n v="79"/>
    <m/>
  </r>
  <r>
    <x v="20"/>
    <x v="0"/>
    <d v="2024-12-05T00:00:00"/>
    <d v="2024-12-19T00:00:00"/>
    <s v="Verizon Small Business Digital Ready Courses"/>
    <x v="0"/>
    <s v="African American Museum"/>
    <s v="3536 Grand Avenue"/>
    <n v="75210"/>
    <n v="3"/>
    <m/>
    <n v="73"/>
    <n v="73"/>
    <m/>
  </r>
  <r>
    <x v="22"/>
    <x v="9"/>
    <d v="2024-12-05T00:00:00"/>
    <d v="2024-12-05T00:00:00"/>
    <s v="Self-Guided Tour: WINONA ISD"/>
    <x v="0"/>
    <s v="Nasher Sculpture Center"/>
    <s v="2001 Flora St. "/>
    <n v="75201"/>
    <n v="1"/>
    <m/>
    <n v="20"/>
    <n v="20"/>
    <m/>
  </r>
  <r>
    <x v="22"/>
    <x v="9"/>
    <d v="2024-12-05T00:00:00"/>
    <d v="2024-12-05T00:00:00"/>
    <s v="Guided Tour: Jesuit College Preparatory School of Dallas"/>
    <x v="0"/>
    <s v="Nasher Sculpture Center"/>
    <s v="2001 Flora St. "/>
    <n v="75201"/>
    <n v="1"/>
    <m/>
    <n v="10"/>
    <n v="10"/>
    <m/>
  </r>
  <r>
    <x v="22"/>
    <x v="9"/>
    <d v="2024-12-05T00:00:00"/>
    <d v="2024-12-05T00:00:00"/>
    <s v="Guided Tour: Career Institute South"/>
    <x v="0"/>
    <s v="Nasher Sculpture Center"/>
    <s v="2001 Flora St. "/>
    <n v="75201"/>
    <n v="1"/>
    <m/>
    <n v="25"/>
    <n v="25"/>
    <m/>
  </r>
  <r>
    <x v="22"/>
    <x v="9"/>
    <d v="2024-12-05T00:00:00"/>
    <d v="2024-12-05T00:00:00"/>
    <s v="Self-Guided Tour: Glen Rose HS"/>
    <x v="0"/>
    <s v="Nasher Sculpture Center"/>
    <s v="2001 Flora St. "/>
    <n v="75201"/>
    <n v="1"/>
    <m/>
    <n v="35"/>
    <n v="35"/>
    <m/>
  </r>
  <r>
    <x v="48"/>
    <x v="0"/>
    <d v="2024-12-05T00:00:00"/>
    <d v="2024-12-05T00:00:00"/>
    <m/>
    <x v="0"/>
    <s v="Townview"/>
    <s v="1201 E 8th St"/>
    <n v="75203"/>
    <n v="1"/>
    <n v="0"/>
    <n v="17"/>
    <n v="17"/>
    <m/>
  </r>
  <r>
    <x v="41"/>
    <x v="5"/>
    <d v="2024-12-05T00:00:00"/>
    <d v="2024-12-22T00:00:00"/>
    <s v="Black Nativity"/>
    <x v="0"/>
    <s v="Bishop Arts Theatre"/>
    <s v="215 S Tyler Street"/>
    <n v="75208"/>
    <n v="10"/>
    <n v="1004"/>
    <n v="84"/>
    <n v="1088"/>
    <m/>
  </r>
  <r>
    <x v="43"/>
    <x v="5"/>
    <d v="2024-12-05T00:00:00"/>
    <d v="2024-12-05T00:00:00"/>
    <s v="Charles Barr Concerts For Head Start"/>
    <x v="0"/>
    <s v="Fair Oaks Day School"/>
    <s v="7825 Fair Oaks Ave"/>
    <s v="75231"/>
    <n v="1"/>
    <n v="0"/>
    <n v="23"/>
    <n v="23"/>
    <m/>
  </r>
  <r>
    <x v="43"/>
    <x v="5"/>
    <d v="2024-12-05T00:00:00"/>
    <d v="2024-12-05T00:00:00"/>
    <s v="Charles Barr Concerts For Head Start"/>
    <x v="0"/>
    <s v="Fair Oaks Day School"/>
    <s v="7825 Fair Oaks Ave"/>
    <s v="75231"/>
    <n v="1"/>
    <n v="0"/>
    <n v="23"/>
    <n v="23"/>
    <m/>
  </r>
  <r>
    <x v="43"/>
    <x v="5"/>
    <d v="2024-12-05T00:00:00"/>
    <d v="2024-12-05T00:00:00"/>
    <s v="Charles Barr Concerts For Head Start"/>
    <x v="0"/>
    <s v="Brookhaven Head Start Center"/>
    <s v="3939 Valley View Lane, Bldg. E"/>
    <s v="75244-4997"/>
    <n v="1"/>
    <n v="0"/>
    <n v="76"/>
    <n v="76"/>
    <m/>
  </r>
  <r>
    <x v="43"/>
    <x v="5"/>
    <d v="2024-12-05T00:00:00"/>
    <d v="2024-12-05T00:00:00"/>
    <s v="Charles Barr Concerts For Head Start"/>
    <x v="0"/>
    <s v="Brookhaven Head Start Center"/>
    <s v="3939 Valley View Lane, Bldg. E"/>
    <s v="75244-4997"/>
    <n v="1"/>
    <n v="0"/>
    <n v="76"/>
    <n v="76"/>
    <m/>
  </r>
  <r>
    <x v="43"/>
    <x v="5"/>
    <d v="2024-12-05T00:00:00"/>
    <d v="2024-12-05T00:00:00"/>
    <s v="Dallas Area Senior Concerts"/>
    <x v="0"/>
    <s v="Ventana by Buckner: Rehab (Ascend)"/>
    <s v="8301 N. Central Expressway"/>
    <s v="75225"/>
    <n v="1"/>
    <n v="0"/>
    <n v="10"/>
    <n v="10"/>
    <m/>
  </r>
  <r>
    <x v="43"/>
    <x v="5"/>
    <d v="2024-12-05T00:00:00"/>
    <d v="2024-12-05T00:00:00"/>
    <s v="Dallas Area Senior Concerts"/>
    <x v="0"/>
    <s v="The Reserve at North Dallas"/>
    <s v="12271 Coit Road"/>
    <s v="75251"/>
    <n v="1"/>
    <n v="0"/>
    <n v="20"/>
    <n v="20"/>
    <m/>
  </r>
  <r>
    <x v="43"/>
    <x v="5"/>
    <d v="2024-12-05T00:00:00"/>
    <d v="2024-12-05T00:00:00"/>
    <s v="Dallas Area Senior Concerts"/>
    <x v="0"/>
    <s v="Caruth Haven Court"/>
    <s v="5585 Caruth Haven Lane"/>
    <s v="75225"/>
    <n v="1"/>
    <n v="0"/>
    <n v="30"/>
    <n v="30"/>
    <m/>
  </r>
  <r>
    <x v="43"/>
    <x v="5"/>
    <d v="2024-12-05T00:00:00"/>
    <d v="2024-12-05T00:00:00"/>
    <s v="Dallas Area Senior Concerts"/>
    <x v="0"/>
    <s v="Walnut Place: 1st Floor"/>
    <s v="5515 Glen Lakes Drive"/>
    <s v="75231"/>
    <n v="1"/>
    <n v="0"/>
    <n v="100"/>
    <n v="100"/>
    <m/>
  </r>
  <r>
    <x v="26"/>
    <x v="1"/>
    <d v="2024-12-05T00:00:00"/>
    <d v="2024-12-05T00:00:00"/>
    <s v="Christmas Kwanzaa Concert Rehearsal"/>
    <x v="0"/>
    <s v="TBAAL "/>
    <s v="1309 Canton Street"/>
    <n v="75201"/>
    <n v="1"/>
    <n v="0"/>
    <n v="188"/>
    <n v="188"/>
    <m/>
  </r>
  <r>
    <x v="26"/>
    <x v="5"/>
    <d v="2024-12-05T00:00:00"/>
    <d v="2024-12-05T00:00:00"/>
    <s v="Poetry Smash"/>
    <x v="0"/>
    <s v="TBAAL "/>
    <s v="1309 Canton Street"/>
    <n v="75201"/>
    <n v="1"/>
    <n v="58"/>
    <n v="0"/>
    <n v="58"/>
    <m/>
  </r>
  <r>
    <x v="33"/>
    <x v="5"/>
    <d v="2024-12-05T00:00:00"/>
    <d v="2024-12-05T00:00:00"/>
    <s v="Touring Opera Performance"/>
    <x v="0"/>
    <s v="Kennemer Middle School"/>
    <s v="7101 W Wheatland Rd"/>
    <n v="75249"/>
    <n v="1"/>
    <n v="0"/>
    <n v="144"/>
    <n v="144"/>
    <m/>
  </r>
  <r>
    <x v="33"/>
    <x v="3"/>
    <d v="2024-12-05T00:00:00"/>
    <d v="2024-12-05T00:00:00"/>
    <s v="Crescendo Holiday Event"/>
    <x v="0"/>
    <s v="Karayanis Rehearsal and Production Center"/>
    <s v="4301 S Fitzhugh Ave"/>
    <n v="75210"/>
    <n v="1"/>
    <n v="0"/>
    <n v="31"/>
    <n v="31"/>
    <m/>
  </r>
  <r>
    <x v="31"/>
    <x v="5"/>
    <d v="2024-12-05T00:00:00"/>
    <d v="2024-12-05T00:00:00"/>
    <s v="Wonder: Holiday Tour"/>
    <x v="0"/>
    <s v="Lovers Lane United Methodist Church"/>
    <s v="9200 Inwood "/>
    <n v="75220"/>
    <n v="1"/>
    <n v="300"/>
    <n v="200"/>
    <n v="500"/>
    <m/>
  </r>
  <r>
    <x v="54"/>
    <x v="5"/>
    <d v="2024-12-05T00:00:00"/>
    <d v="2024-12-05T00:00:00"/>
    <s v="A Queer Carol Preview Performance"/>
    <x v="0"/>
    <s v="Kalita Humphreys Theater"/>
    <s v="3636 Turtle Creek Blvd"/>
    <n v="75219"/>
    <n v="1"/>
    <n v="14"/>
    <n v="9"/>
    <n v="23"/>
    <m/>
  </r>
  <r>
    <x v="32"/>
    <x v="8"/>
    <d v="2024-12-05T00:00:00"/>
    <d v="2024-12-05T00:00:00"/>
    <s v="USAFF preview member screening of &quot;A Complete Unknown&quot;"/>
    <x v="0"/>
    <s v="Angelika Film Center Dallas"/>
    <s v="5321 E Mockingbird Ln"/>
    <n v="75206"/>
    <n v="1"/>
    <n v="0"/>
    <n v="165"/>
    <n v="165"/>
    <m/>
  </r>
  <r>
    <x v="7"/>
    <x v="0"/>
    <d v="2024-12-05T00:00:00"/>
    <d v="2024-12-05T00:00:00"/>
    <s v="BTI Internal Meeting;Individual Planning Time/Work/Correspondence with Client;"/>
    <x v="1"/>
    <s v="Virtual "/>
    <s v="Virtual "/>
    <s v="Virtual "/>
    <n v="1"/>
    <n v="0"/>
    <n v="480"/>
    <n v="480"/>
    <m/>
  </r>
  <r>
    <x v="1"/>
    <x v="1"/>
    <d v="2024-12-06T00:00:00"/>
    <d v="2024-12-13T00:00:00"/>
    <s v="Rehearsal "/>
    <x v="0"/>
    <s v="Our Lady of Perpetual Help "/>
    <s v="7625 Cortland Avenue Dallas, TX "/>
    <n v="75235"/>
    <n v="16"/>
    <n v="100"/>
    <m/>
    <n v="100"/>
    <m/>
  </r>
  <r>
    <x v="4"/>
    <x v="5"/>
    <d v="2024-12-06T00:00:00"/>
    <d v="2024-12-08T00:00:00"/>
    <s v="Nutcracker with Live Orchestra"/>
    <x v="0"/>
    <s v="Moody Performance Hall"/>
    <s v="2520 Flora St"/>
    <n v="75201"/>
    <n v="4"/>
    <n v="2093"/>
    <n v="205"/>
    <n v="2298"/>
    <m/>
  </r>
  <r>
    <x v="5"/>
    <x v="5"/>
    <d v="2024-12-06T00:00:00"/>
    <d v="2024-12-06T00:00:00"/>
    <s v="Library Reding/Interactive Demo - Nutcracker"/>
    <x v="0"/>
    <s v="Audelia Public Library"/>
    <s v="10045 Audelia Rd"/>
    <n v="75238"/>
    <n v="2"/>
    <n v="0"/>
    <n v="195"/>
    <n v="195"/>
    <m/>
  </r>
  <r>
    <x v="7"/>
    <x v="0"/>
    <d v="2024-12-06T00:00:00"/>
    <d v="2024-12-06T00:00:00"/>
    <s v="Thriving Minds After School "/>
    <x v="0"/>
    <s v="Anne Frank Elementary School"/>
    <s v="5201 Celestial Rd"/>
    <n v="75254"/>
    <n v="1"/>
    <n v="0"/>
    <n v="39"/>
    <n v="39"/>
    <m/>
  </r>
  <r>
    <x v="7"/>
    <x v="0"/>
    <d v="2024-12-06T00:00:00"/>
    <d v="2024-12-06T00:00:00"/>
    <s v="Thriving Minds After School"/>
    <x v="0"/>
    <s v="Lakewood Elementary School"/>
    <s v="3005 Hillbrook St"/>
    <n v="75214"/>
    <n v="1"/>
    <n v="0"/>
    <n v="37"/>
    <n v="37"/>
    <m/>
  </r>
  <r>
    <x v="7"/>
    <x v="0"/>
    <d v="2024-12-06T00:00:00"/>
    <d v="2024-12-06T00:00:00"/>
    <s v="Thriving Minds After School"/>
    <x v="0"/>
    <s v="Nathan Adams Elementary School"/>
    <s v="12600 Welch Rd"/>
    <n v="75244"/>
    <n v="1"/>
    <n v="0"/>
    <n v="24"/>
    <n v="24"/>
    <m/>
  </r>
  <r>
    <x v="7"/>
    <x v="0"/>
    <d v="2024-12-06T00:00:00"/>
    <d v="2024-12-06T00:00:00"/>
    <s v="Thriving Minds After School"/>
    <x v="0"/>
    <s v="Montessori Academy at Onesimo Hernandez"/>
    <s v="5555 Maple Ave"/>
    <n v="75235"/>
    <n v="1"/>
    <n v="0"/>
    <n v="37"/>
    <n v="37"/>
    <m/>
  </r>
  <r>
    <x v="7"/>
    <x v="0"/>
    <d v="2024-12-06T00:00:00"/>
    <d v="2024-12-06T00:00:00"/>
    <s v="Thriving Minds After School"/>
    <x v="0"/>
    <s v="Rosemont Lower School"/>
    <s v="1919 Stevens Forest Dr"/>
    <n v="75208"/>
    <n v="1"/>
    <n v="0"/>
    <n v="88"/>
    <n v="88"/>
    <m/>
  </r>
  <r>
    <x v="7"/>
    <x v="0"/>
    <d v="2024-12-06T00:00:00"/>
    <d v="2024-12-06T00:00:00"/>
    <s v="Thriving Minds After School"/>
    <x v="0"/>
    <s v="Rosemont Upper School"/>
    <s v="719 N Montclair Ave"/>
    <n v="75208"/>
    <n v="1"/>
    <n v="0"/>
    <n v="21"/>
    <n v="21"/>
    <m/>
  </r>
  <r>
    <x v="7"/>
    <x v="0"/>
    <d v="2024-12-06T00:00:00"/>
    <d v="2024-12-06T00:00:00"/>
    <s v="Thriving Minds After School"/>
    <x v="0"/>
    <s v="Sudie L. Williams TAG Academy"/>
    <s v="12600 Welch Rd"/>
    <n v="75244"/>
    <n v="1"/>
    <n v="0"/>
    <n v="3"/>
    <n v="3"/>
    <m/>
  </r>
  <r>
    <x v="7"/>
    <x v="0"/>
    <d v="2024-12-06T00:00:00"/>
    <d v="2024-12-06T00:00:00"/>
    <s v="Thriving Minds After School"/>
    <x v="0"/>
    <s v="Harry C. Withers Elementary School"/>
    <s v="3959 Northhaven Rd"/>
    <n v="75229"/>
    <n v="1"/>
    <n v="0"/>
    <n v="79"/>
    <n v="79"/>
    <m/>
  </r>
  <r>
    <x v="9"/>
    <x v="5"/>
    <d v="2024-12-06T00:00:00"/>
    <d v="2024-12-06T00:00:00"/>
    <s v="Payasos.Clowns"/>
    <x v="0"/>
    <s v="Preston Hollow"/>
    <s v="6423 Walnut Hill LN, Dallas"/>
    <n v="75230"/>
    <n v="1"/>
    <n v="358"/>
    <n v="0"/>
    <n v="358"/>
    <m/>
  </r>
  <r>
    <x v="14"/>
    <x v="9"/>
    <d v="2024-12-06T00:00:00"/>
    <d v="2024-12-06T00:00:00"/>
    <s v="St. Joseph's College"/>
    <x v="0"/>
    <s v="The Sixth Floor Museum at Dealey Plaza"/>
    <s v="411 Elm Street"/>
    <n v="75202"/>
    <n v="1"/>
    <n v="31"/>
    <n v="0"/>
    <n v="31"/>
    <m/>
  </r>
  <r>
    <x v="15"/>
    <x v="3"/>
    <d v="2024-12-06T00:00:00"/>
    <d v="2024-12-06T00:00:00"/>
    <s v="Corporate Holiday Party"/>
    <x v="0"/>
    <s v="Hall of State"/>
    <s v="3939 Grand Avenue"/>
    <n v="75210"/>
    <n v="1"/>
    <s v="X"/>
    <n v="200"/>
    <n v="200"/>
    <m/>
  </r>
  <r>
    <x v="16"/>
    <x v="0"/>
    <d v="2024-12-06T00:00:00"/>
    <d v="2024-12-06T00:00:00"/>
    <s v="Arturo's Preschool"/>
    <x v="0"/>
    <s v="Dallas Museum of Art"/>
    <s v="1717 N Harwood"/>
    <n v="75201"/>
    <n v="1"/>
    <m/>
    <n v="7"/>
    <n v="7"/>
    <m/>
  </r>
  <r>
    <x v="16"/>
    <x v="0"/>
    <d v="2024-12-06T00:00:00"/>
    <d v="2024-12-13T00:00:00"/>
    <s v="Toddler Art"/>
    <x v="0"/>
    <s v="Dallas Museum of Art"/>
    <s v="1717 N Harwood"/>
    <n v="75201"/>
    <n v="3"/>
    <n v="45"/>
    <m/>
    <n v="45"/>
    <m/>
  </r>
  <r>
    <x v="39"/>
    <x v="0"/>
    <d v="2024-12-06T00:00:00"/>
    <d v="2024-12-06T00:00:00"/>
    <s v="Mentoring/clinic"/>
    <x v="0"/>
    <s v="Irma Rangel YWLS"/>
    <s v="1718 Robert B Cullum Blvd"/>
    <n v="75210"/>
    <n v="1"/>
    <m/>
    <n v="25"/>
    <n v="25"/>
    <m/>
  </r>
  <r>
    <x v="39"/>
    <x v="0"/>
    <d v="2024-12-06T00:00:00"/>
    <d v="2024-12-06T00:00:00"/>
    <s v="Mentoring/clinic"/>
    <x v="0"/>
    <s v="Piedmont Global Academy"/>
    <s v="7625 Hume Dr"/>
    <s v="75227 "/>
    <n v="1"/>
    <m/>
    <n v="9"/>
    <n v="9"/>
    <m/>
  </r>
  <r>
    <x v="22"/>
    <x v="0"/>
    <d v="2024-12-06T00:00:00"/>
    <d v="2024-12-06T00:00:00"/>
    <s v="Access Program: Sculptural Insights"/>
    <x v="0"/>
    <s v="Nasher Sculpture Center"/>
    <s v="2001 Flora St. "/>
    <n v="75201"/>
    <n v="1"/>
    <m/>
    <n v="30"/>
    <n v="30"/>
    <m/>
  </r>
  <r>
    <x v="40"/>
    <x v="2"/>
    <d v="2024-12-06T00:00:00"/>
    <d v="2024-12-06T00:00:00"/>
    <s v="Educational outreach"/>
    <x v="0"/>
    <s v="Carter High School"/>
    <s v="1819 W. Wheatland Rd."/>
    <n v="75232"/>
    <n v="1"/>
    <m/>
    <n v="20"/>
    <n v="20"/>
    <m/>
  </r>
  <r>
    <x v="51"/>
    <x v="5"/>
    <d v="2024-12-06T00:00:00"/>
    <d v="2024-12-06T00:00:00"/>
    <s v="Illuminated Voices: An Evening of Poetry &amp; Performance"/>
    <x v="0"/>
    <s v="OutLoud Youth Arts Center"/>
    <s v="3137 Irving Blvd, Suite 313"/>
    <n v="75247"/>
    <n v="1"/>
    <n v="0"/>
    <n v="80"/>
    <n v="80"/>
    <m/>
  </r>
  <r>
    <x v="48"/>
    <x v="0"/>
    <d v="2024-12-06T00:00:00"/>
    <d v="2024-12-06T00:00:00"/>
    <m/>
    <x v="0"/>
    <s v="Spruce"/>
    <s v="9733 Old Seagaville Rd"/>
    <n v="75217"/>
    <n v="1"/>
    <n v="0"/>
    <n v="10"/>
    <n v="10"/>
    <m/>
  </r>
  <r>
    <x v="24"/>
    <x v="0"/>
    <d v="2024-12-06T00:00:00"/>
    <d v="2024-12-06T00:00:00"/>
    <s v="Onsite Lab: Amazing Animals"/>
    <x v="0"/>
    <s v="Perot Museum of Nature and Science"/>
    <s v="2201 N Field Street"/>
    <n v="75201"/>
    <n v="3"/>
    <m/>
    <n v="68"/>
    <n v="68"/>
    <m/>
  </r>
  <r>
    <x v="24"/>
    <x v="0"/>
    <d v="2024-12-06T00:00:00"/>
    <d v="2024-12-06T00:00:00"/>
    <s v="Outreach Lab: Amazing Animals"/>
    <x v="0"/>
    <s v="Julius Dorsey Leadership Academy"/>
    <s v="133 N St Augustine Dr"/>
    <n v="75217"/>
    <n v="4"/>
    <m/>
    <n v="72"/>
    <n v="72"/>
    <m/>
  </r>
  <r>
    <x v="24"/>
    <x v="0"/>
    <d v="2024-12-06T00:00:00"/>
    <d v="2024-12-06T00:00:00"/>
    <s v="Tech Truck "/>
    <x v="0"/>
    <s v="BEST of Texas Robotics"/>
    <s v="3809 Grand Ave"/>
    <s v="75210"/>
    <n v="1"/>
    <m/>
    <n v="500"/>
    <n v="500"/>
    <m/>
  </r>
  <r>
    <x v="24"/>
    <x v="0"/>
    <d v="2024-12-06T00:00:00"/>
    <d v="2024-12-18T00:00:00"/>
    <s v="Onsite Lab: What's the Matter"/>
    <x v="0"/>
    <s v="Perot Museum of Nature and Science"/>
    <s v="2201 N Field Street"/>
    <n v="75201"/>
    <n v="9"/>
    <m/>
    <n v="257"/>
    <n v="257"/>
    <m/>
  </r>
  <r>
    <x v="24"/>
    <x v="0"/>
    <d v="2024-12-06T00:00:00"/>
    <d v="2024-12-20T00:00:00"/>
    <s v="Onsite Demo: Suiting Up for Space"/>
    <x v="0"/>
    <s v="Perot Museum of Nature and Science"/>
    <s v="2201 N Field Street"/>
    <n v="75201"/>
    <n v="16"/>
    <n v="77"/>
    <n v="1676"/>
    <n v="1753"/>
    <m/>
  </r>
  <r>
    <x v="41"/>
    <x v="0"/>
    <d v="2024-12-06T00:00:00"/>
    <d v="2024-12-06T00:00:00"/>
    <s v="PatioLive!"/>
    <x v="0"/>
    <s v="The Bridge @ Fair Park"/>
    <s v="2535 M L King Jr. Blvd"/>
    <n v="75215"/>
    <n v="1"/>
    <m/>
    <n v="18"/>
    <n v="18"/>
    <m/>
  </r>
  <r>
    <x v="43"/>
    <x v="5"/>
    <d v="2024-12-06T00:00:00"/>
    <d v="2024-12-06T00:00:00"/>
    <s v="Dallas Area Senior Concerts"/>
    <x v="0"/>
    <s v="Lennwood Nursing Home"/>
    <s v="8017 W. Virginia"/>
    <s v="75237"/>
    <n v="1"/>
    <n v="0"/>
    <n v="20"/>
    <n v="20"/>
    <m/>
  </r>
  <r>
    <x v="26"/>
    <x v="3"/>
    <d v="2024-12-06T00:00:00"/>
    <d v="2024-12-06T00:00:00"/>
    <s v="5F Church"/>
    <x v="0"/>
    <s v="TBAAL "/>
    <s v="1309 Canton Street"/>
    <n v="75201"/>
    <n v="1"/>
    <n v="1"/>
    <n v="900"/>
    <n v="900"/>
    <m/>
  </r>
  <r>
    <x v="26"/>
    <x v="5"/>
    <d v="2024-12-06T00:00:00"/>
    <d v="2024-12-06T00:00:00"/>
    <s v="Downtown Dallas Comedy - Kenny Howell"/>
    <x v="0"/>
    <s v="TBAAL "/>
    <s v="1309 Canton Street"/>
    <n v="75201"/>
    <n v="1"/>
    <n v="128"/>
    <n v="0"/>
    <n v="128"/>
    <m/>
  </r>
  <r>
    <x v="35"/>
    <x v="3"/>
    <d v="2024-12-06T00:00:00"/>
    <d v="2024-12-06T00:00:00"/>
    <s v="Undermain Winter Celebration"/>
    <x v="0"/>
    <s v="Undermain Theatre Mainstage"/>
    <s v="3200 Main Street"/>
    <n v="75226"/>
    <n v="1"/>
    <n v="0"/>
    <n v="63"/>
    <n v="63"/>
    <m/>
  </r>
  <r>
    <x v="54"/>
    <x v="5"/>
    <d v="2024-12-06T00:00:00"/>
    <d v="2024-12-15T00:00:00"/>
    <s v="A Queer Carol"/>
    <x v="0"/>
    <s v="Kalita Humphreys Theater"/>
    <s v="3636 Turtle Creek Blvd"/>
    <n v="75219"/>
    <n v="7"/>
    <n v="1198"/>
    <n v="140"/>
    <n v="1338"/>
    <m/>
  </r>
  <r>
    <x v="0"/>
    <x v="5"/>
    <d v="2024-12-07T00:00:00"/>
    <d v="2024-12-07T00:00:00"/>
    <s v="ANMBF Dance Academy Spring Recital 2025"/>
    <x v="0"/>
    <s v="Latino Cultural Center"/>
    <s v="2600 Live Oak St, Dallas, TX"/>
    <n v="75204"/>
    <n v="1"/>
    <n v="300"/>
    <n v="0"/>
    <n v="300"/>
    <m/>
  </r>
  <r>
    <x v="2"/>
    <x v="5"/>
    <d v="2024-12-07T00:00:00"/>
    <d v="2024-12-07T00:00:00"/>
    <s v="No Limits Arts Theatre - The Concept of Light"/>
    <x v="0"/>
    <s v="Arts Mission Oak Cliff"/>
    <s v="411 S Windomere Ave"/>
    <n v="75208"/>
    <n v="1"/>
    <n v="28"/>
    <n v="0"/>
    <n v="28"/>
    <m/>
  </r>
  <r>
    <x v="4"/>
    <x v="0"/>
    <d v="2024-12-07T00:00:00"/>
    <d v="2024-12-21T00:00:00"/>
    <s v="Saturday Beginner Class"/>
    <x v="0"/>
    <s v="Avant Chamber Ballet"/>
    <s v="2408 Farrington St"/>
    <n v="75207"/>
    <n v="3"/>
    <n v="4"/>
    <n v="0"/>
    <n v="4"/>
    <m/>
  </r>
  <r>
    <x v="5"/>
    <x v="1"/>
    <d v="2024-12-07T00:00:00"/>
    <d v="2024-12-07T00:00:00"/>
    <s v="Nutcracker Rehearsals"/>
    <x v="0"/>
    <s v="BNT Studios"/>
    <s v="10675 E. Northwest Higway, Suite 2400"/>
    <n v="75238"/>
    <n v="5"/>
    <n v="0"/>
    <n v="56"/>
    <n v="56"/>
    <m/>
  </r>
  <r>
    <x v="15"/>
    <x v="3"/>
    <d v="2024-12-07T00:00:00"/>
    <d v="2024-12-07T00:00:00"/>
    <s v="Corporate Holiday Party"/>
    <x v="0"/>
    <s v="Hall of State"/>
    <s v="3939 Grand Avenue"/>
    <n v="7510"/>
    <n v="1"/>
    <s v="X"/>
    <n v="300"/>
    <n v="300"/>
    <m/>
  </r>
  <r>
    <x v="45"/>
    <x v="5"/>
    <d v="2024-12-07T00:00:00"/>
    <d v="2024-12-07T00:00:00"/>
    <s v="Christmas Pops Performance"/>
    <x v="0"/>
    <s v="Meyerson"/>
    <s v="2301 Flora St"/>
    <n v="75201"/>
    <n v="2"/>
    <n v="2005"/>
    <n v="16"/>
    <n v="2021"/>
    <m/>
  </r>
  <r>
    <x v="20"/>
    <x v="5"/>
    <d v="2024-12-07T00:00:00"/>
    <d v="2024-12-07T00:00:00"/>
    <s v="Disrupting Silence: How to Use Your Inside Voice"/>
    <x v="0"/>
    <s v="African American Museum"/>
    <s v="3536 Grand Avenue"/>
    <n v="75210"/>
    <n v="1"/>
    <m/>
    <n v="59"/>
    <n v="59"/>
    <m/>
  </r>
  <r>
    <x v="20"/>
    <x v="0"/>
    <d v="2024-12-07T00:00:00"/>
    <d v="2024-12-14T00:00:00"/>
    <s v="Community African American History Course"/>
    <x v="0"/>
    <s v="African American Museum"/>
    <s v="3536 Grand Avenue"/>
    <n v="75210"/>
    <n v="2"/>
    <n v="53"/>
    <m/>
    <n v="53"/>
    <m/>
  </r>
  <r>
    <x v="22"/>
    <x v="3"/>
    <d v="2024-12-07T00:00:00"/>
    <d v="2024-12-07T00:00:00"/>
    <s v="Free First Saturday "/>
    <x v="0"/>
    <s v="Nasher Sculpture Center"/>
    <s v="2001 Flora St. "/>
    <n v="75201"/>
    <n v="1"/>
    <m/>
    <n v="439"/>
    <n v="439"/>
    <m/>
  </r>
  <r>
    <x v="22"/>
    <x v="9"/>
    <d v="2024-12-07T00:00:00"/>
    <d v="2024-12-07T00:00:00"/>
    <s v="Self-Guided Tour: SMU"/>
    <x v="0"/>
    <s v="Nasher Sculpture Center"/>
    <s v="2001 Flora St. "/>
    <n v="75201"/>
    <n v="1"/>
    <m/>
    <n v="10"/>
    <n v="10"/>
    <m/>
  </r>
  <r>
    <x v="23"/>
    <x v="1"/>
    <d v="2024-12-07T00:00:00"/>
    <d v="2024-12-13T00:00:00"/>
    <s v="Pastorela at the Cathedral"/>
    <x v="0"/>
    <s v="National Shrine Cathedral of Our Lady of Guadalupe"/>
    <s v="2215 Ross Ave"/>
    <n v="75201"/>
    <n v="5"/>
    <n v="20"/>
    <n v="0"/>
    <n v="20"/>
    <m/>
  </r>
  <r>
    <x v="24"/>
    <x v="0"/>
    <d v="2024-12-07T00:00:00"/>
    <d v="2024-12-07T00:00:00"/>
    <s v="Tech Truck "/>
    <x v="0"/>
    <s v="Dallas PL - Timberglen Branch"/>
    <s v="18505 Midway Rd"/>
    <s v="75287"/>
    <n v="1"/>
    <m/>
    <n v="7"/>
    <n v="7"/>
    <m/>
  </r>
  <r>
    <x v="24"/>
    <x v="0"/>
    <d v="2024-12-07T00:00:00"/>
    <d v="2024-12-07T00:00:00"/>
    <s v="Tech Truck "/>
    <x v="0"/>
    <s v="United to Learn - Saturday Cohort"/>
    <s v="11611 Inwood Rd"/>
    <s v="75229"/>
    <n v="1"/>
    <m/>
    <n v="50"/>
    <n v="50"/>
    <m/>
  </r>
  <r>
    <x v="24"/>
    <x v="0"/>
    <d v="2024-12-07T00:00:00"/>
    <d v="2024-12-07T00:00:00"/>
    <s v="Tech Truck "/>
    <x v="0"/>
    <s v="Klyde Warren Park"/>
    <s v="1909 Woodall Rodgers Fwy"/>
    <s v="75201"/>
    <n v="1"/>
    <m/>
    <n v="10"/>
    <n v="10"/>
    <m/>
  </r>
  <r>
    <x v="11"/>
    <x v="3"/>
    <d v="2024-12-07T00:00:00"/>
    <d v="2024-12-07T00:00:00"/>
    <s v="Board Retreat"/>
    <x v="0"/>
    <s v="Caddo Office "/>
    <s v="6301 Gaston Ave."/>
    <n v="75214"/>
    <n v="1"/>
    <m/>
    <n v="14"/>
    <n v="14"/>
    <m/>
  </r>
  <r>
    <x v="49"/>
    <x v="1"/>
    <d v="2024-12-07T00:00:00"/>
    <d v="2024-12-07T00:00:00"/>
    <s v="Bandan Koro Rehearsal "/>
    <x v="0"/>
    <s v="Sammons Center for the Arts"/>
    <s v="3630 Harry Hines Blvd"/>
    <n v="75219"/>
    <n v="1"/>
    <n v="0"/>
    <n v="20"/>
    <n v="20"/>
    <m/>
  </r>
  <r>
    <x v="49"/>
    <x v="0"/>
    <d v="2024-12-07T00:00:00"/>
    <d v="2024-12-07T00:00:00"/>
    <s v="BK Saturdays - Bandan Koro Community Class "/>
    <x v="0"/>
    <s v="Sammons Center for the Arts"/>
    <s v="3630 Harry Hines Blvd"/>
    <n v="75219"/>
    <n v="1"/>
    <n v="0"/>
    <n v="40"/>
    <n v="40"/>
    <m/>
  </r>
  <r>
    <x v="26"/>
    <x v="5"/>
    <d v="2024-12-07T00:00:00"/>
    <d v="2024-12-07T00:00:00"/>
    <s v="Downtown Dallas Comedy - Kenny Howell"/>
    <x v="0"/>
    <s v="TBAAL "/>
    <s v="1309 Canton Street"/>
    <n v="75201"/>
    <n v="1"/>
    <n v="118"/>
    <n v="0"/>
    <n v="188"/>
    <m/>
  </r>
  <r>
    <x v="26"/>
    <x v="3"/>
    <d v="2024-12-07T00:00:00"/>
    <d v="2024-12-07T00:00:00"/>
    <s v="5F Church"/>
    <x v="0"/>
    <s v="TBAAL "/>
    <s v="1309 Canton Street"/>
    <n v="75201"/>
    <n v="1"/>
    <n v="1"/>
    <n v="1100"/>
    <n v="1100"/>
    <m/>
  </r>
  <r>
    <x v="26"/>
    <x v="3"/>
    <d v="2024-12-07T00:00:00"/>
    <d v="2024-12-07T00:00:00"/>
    <s v="Tamika Pope Meeting"/>
    <x v="0"/>
    <s v="TBAAL "/>
    <s v="1309 Canton Street"/>
    <n v="75201"/>
    <n v="1"/>
    <n v="1"/>
    <n v="126"/>
    <n v="126"/>
    <m/>
  </r>
  <r>
    <x v="48"/>
    <x v="0"/>
    <d v="2024-12-07T00:00:00"/>
    <d v="2024-12-07T00:00:00"/>
    <m/>
    <x v="1"/>
    <m/>
    <m/>
    <m/>
    <n v="1"/>
    <n v="0"/>
    <n v="17"/>
    <n v="17"/>
    <m/>
  </r>
  <r>
    <x v="2"/>
    <x v="0"/>
    <d v="2024-12-08T00:00:00"/>
    <d v="2024-12-08T00:00:00"/>
    <s v="Collective Reflections Movement Workshop"/>
    <x v="0"/>
    <s v="Arts Mission Oak Cliff"/>
    <s v="410 S Windomere Ave"/>
    <n v="75208"/>
    <n v="1"/>
    <n v="4"/>
    <n v="0"/>
    <n v="4"/>
    <m/>
  </r>
  <r>
    <x v="3"/>
    <x v="5"/>
    <d v="2024-12-08T00:00:00"/>
    <d v="2024-12-08T00:00:00"/>
    <s v="Teatro Flor Candela presents: Los LLevamos Dentro"/>
    <x v="0"/>
    <s v="Artstillery"/>
    <s v="723 Fort Worth Avenue"/>
    <n v="75208"/>
    <n v="1"/>
    <n v="0"/>
    <n v="11"/>
    <n v="11"/>
    <m/>
  </r>
  <r>
    <x v="3"/>
    <x v="1"/>
    <d v="2024-12-08T00:00:00"/>
    <d v="2024-12-15T00:00:00"/>
    <s v="Emerge Coalition: Beetlejuice "/>
    <x v="0"/>
    <s v="Artstillery"/>
    <s v="723 Fort Worth Avenue"/>
    <n v="75208"/>
    <n v="2"/>
    <n v="0"/>
    <n v="70"/>
    <n v="70"/>
    <m/>
  </r>
  <r>
    <x v="4"/>
    <x v="5"/>
    <d v="2024-12-08T00:00:00"/>
    <d v="2024-12-08T00:00:00"/>
    <s v="Nutcracker: Short and Suite"/>
    <x v="0"/>
    <s v="Moody Performance Hall"/>
    <s v="2520 Flora St"/>
    <n v="75201"/>
    <n v="1"/>
    <n v="437"/>
    <n v="10"/>
    <n v="447"/>
    <m/>
  </r>
  <r>
    <x v="15"/>
    <x v="3"/>
    <d v="2024-12-08T00:00:00"/>
    <d v="2024-12-08T00:00:00"/>
    <s v="Cocoa with Santa"/>
    <x v="0"/>
    <s v="Home of Sen. John Carona "/>
    <s v="8891 Jourdan Way"/>
    <n v="75225"/>
    <n v="1"/>
    <s v="X"/>
    <n v="210"/>
    <n v="210"/>
    <m/>
  </r>
  <r>
    <x v="45"/>
    <x v="5"/>
    <d v="2024-12-08T00:00:00"/>
    <d v="2024-12-08T00:00:00"/>
    <s v="Christmas Pops Performance"/>
    <x v="0"/>
    <s v="Meyerson"/>
    <s v="2301 Flora St"/>
    <n v="75201"/>
    <n v="1"/>
    <n v="1510"/>
    <n v="13"/>
    <n v="1523"/>
    <m/>
  </r>
  <r>
    <x v="38"/>
    <x v="5"/>
    <d v="2024-12-08T00:00:00"/>
    <d v="2024-12-08T00:00:00"/>
    <s v="David Marquis reading"/>
    <x v="0"/>
    <s v="Trinity River Audobon Center"/>
    <s v="6500 Great Trinity Forest Way"/>
    <n v="75217"/>
    <n v="45"/>
    <n v="0"/>
    <n v="45"/>
    <n v="45"/>
    <m/>
  </r>
  <r>
    <x v="39"/>
    <x v="1"/>
    <d v="2024-12-08T00:00:00"/>
    <d v="2024-12-08T00:00:00"/>
    <s v="Ensemble Rehearsals (CC canceled)"/>
    <x v="0"/>
    <s v="Sammons Center for the Arts"/>
    <s v="3630 Harry Hines Blvd"/>
    <n v="75219"/>
    <n v="5"/>
    <n v="296"/>
    <n v="33"/>
    <n v="329"/>
    <m/>
  </r>
  <r>
    <x v="26"/>
    <x v="3"/>
    <d v="2024-12-08T00:00:00"/>
    <d v="2024-12-08T00:00:00"/>
    <s v="Reunion Church"/>
    <x v="0"/>
    <s v="TBAAL "/>
    <s v="1309 Canton Street"/>
    <n v="75201"/>
    <n v="1"/>
    <n v="1"/>
    <n v="678"/>
    <n v="678"/>
    <m/>
  </r>
  <r>
    <x v="0"/>
    <x v="0"/>
    <d v="2024-12-09T00:00:00"/>
    <d v="2024-12-09T00:00:00"/>
    <s v="Discovery Monday: Las Posadas"/>
    <x v="1"/>
    <s v="Zoom"/>
    <m/>
    <m/>
    <n v="1"/>
    <n v="0"/>
    <n v="6"/>
    <n v="6"/>
    <m/>
  </r>
  <r>
    <x v="43"/>
    <x v="5"/>
    <d v="2024-12-09T00:00:00"/>
    <d v="2024-12-09T00:00:00"/>
    <s v="Charles Barr Concerts For Head Start"/>
    <x v="1"/>
    <s v="Roseland Homes Head Start"/>
    <s v="2011 N Washington Ave"/>
    <s v="75204-4244"/>
    <n v="1"/>
    <n v="0"/>
    <n v="45"/>
    <n v="45"/>
    <m/>
  </r>
  <r>
    <x v="43"/>
    <x v="5"/>
    <d v="2024-12-09T00:00:00"/>
    <d v="2024-12-09T00:00:00"/>
    <s v="Charles Barr Concerts For Head Start"/>
    <x v="1"/>
    <s v="Roseland Homes Head Start"/>
    <s v="2011 N Washington Ave"/>
    <s v="75204-4244"/>
    <n v="1"/>
    <n v="0"/>
    <n v="50"/>
    <n v="50"/>
    <m/>
  </r>
  <r>
    <x v="5"/>
    <x v="2"/>
    <d v="2024-12-09T00:00:00"/>
    <d v="2024-12-14T00:00:00"/>
    <s v="BNTC Classes"/>
    <x v="0"/>
    <s v="BNT Studios"/>
    <s v="10675 E. Northwest Higway, Suite 2400"/>
    <n v="75238"/>
    <n v="17"/>
    <n v="54"/>
    <n v="13"/>
    <n v="67"/>
    <m/>
  </r>
  <r>
    <x v="5"/>
    <x v="5"/>
    <d v="2024-12-09T00:00:00"/>
    <d v="2024-12-14T00:00:00"/>
    <s v="BNTC End of Semester Demo"/>
    <x v="0"/>
    <s v="BNT Studios"/>
    <s v="10675 E. Northwest Higway, Suite 2400"/>
    <n v="75238"/>
    <n v="5"/>
    <n v="54"/>
    <n v="110"/>
    <n v="164"/>
    <m/>
  </r>
  <r>
    <x v="7"/>
    <x v="0"/>
    <d v="2024-12-09T00:00:00"/>
    <d v="2024-12-09T00:00:00"/>
    <s v="(A)Live"/>
    <x v="0"/>
    <s v="Rosemont Upper School"/>
    <s v="719 N Montclair Ave"/>
    <n v="75208"/>
    <n v="1"/>
    <n v="0"/>
    <n v="18"/>
    <n v="18"/>
    <m/>
  </r>
  <r>
    <x v="7"/>
    <x v="0"/>
    <d v="2024-12-09T00:00:00"/>
    <d v="2024-12-09T00:00:00"/>
    <s v="Creative Solutions"/>
    <x v="0"/>
    <s v="Evening Reporting Center (ERC)"/>
    <s v="1673 Terre Colony Ct"/>
    <n v="75211"/>
    <n v="1"/>
    <n v="0"/>
    <n v="5"/>
    <n v="5"/>
    <m/>
  </r>
  <r>
    <x v="7"/>
    <x v="0"/>
    <d v="2024-12-09T00:00:00"/>
    <d v="2024-12-09T00:00:00"/>
    <s v="Thriving Minds After School "/>
    <x v="0"/>
    <s v="Anne Frank Elementary School"/>
    <s v="5201 Celestial Rd"/>
    <n v="75254"/>
    <n v="1"/>
    <n v="0"/>
    <n v="40"/>
    <n v="40"/>
    <m/>
  </r>
  <r>
    <x v="7"/>
    <x v="0"/>
    <d v="2024-12-09T00:00:00"/>
    <d v="2024-12-09T00:00:00"/>
    <s v="Thriving Minds After School"/>
    <x v="0"/>
    <s v="Lakewood Elementary School"/>
    <s v="3006 Hillbrook St"/>
    <n v="75214"/>
    <n v="1"/>
    <n v="0"/>
    <n v="36"/>
    <n v="36"/>
    <m/>
  </r>
  <r>
    <x v="7"/>
    <x v="0"/>
    <d v="2024-12-09T00:00:00"/>
    <d v="2024-12-09T00:00:00"/>
    <s v="Thriving Minds After School"/>
    <x v="0"/>
    <s v="Nathan Adams Elementary School"/>
    <s v="12600 Welch Rd"/>
    <n v="75244"/>
    <n v="1"/>
    <n v="0"/>
    <n v="26"/>
    <n v="26"/>
    <m/>
  </r>
  <r>
    <x v="7"/>
    <x v="0"/>
    <d v="2024-12-09T00:00:00"/>
    <d v="2024-12-09T00:00:00"/>
    <s v="Thriving Minds After School"/>
    <x v="0"/>
    <s v="Montessori Academy at Onesimo Hernandez"/>
    <s v="5555 Maple Ave"/>
    <n v="75235"/>
    <n v="1"/>
    <n v="0"/>
    <n v="46"/>
    <n v="46"/>
    <m/>
  </r>
  <r>
    <x v="7"/>
    <x v="0"/>
    <d v="2024-12-09T00:00:00"/>
    <d v="2024-12-09T00:00:00"/>
    <s v="Thriving Minds After School"/>
    <x v="0"/>
    <s v="Rosemont Lower School"/>
    <s v="1919 Stevens Forest Dr"/>
    <n v="75208"/>
    <n v="1"/>
    <n v="0"/>
    <n v="85"/>
    <n v="85"/>
    <n v="11"/>
  </r>
  <r>
    <x v="7"/>
    <x v="0"/>
    <d v="2024-12-09T00:00:00"/>
    <d v="2024-12-09T00:00:00"/>
    <s v="Thriving Minds After School"/>
    <x v="0"/>
    <s v="Rosemont Upper School"/>
    <s v="719 N Montclair Ave"/>
    <n v="75208"/>
    <n v="1"/>
    <n v="0"/>
    <n v="22"/>
    <n v="22"/>
    <m/>
  </r>
  <r>
    <x v="7"/>
    <x v="0"/>
    <d v="2024-12-09T00:00:00"/>
    <d v="2024-12-09T00:00:00"/>
    <s v="Thriving Minds After School"/>
    <x v="0"/>
    <s v="Sudie L. Williams TAG Academy"/>
    <s v="12600 Welch Rd"/>
    <n v="75244"/>
    <n v="1"/>
    <n v="0"/>
    <n v="12"/>
    <n v="12"/>
    <m/>
  </r>
  <r>
    <x v="7"/>
    <x v="0"/>
    <d v="2024-12-09T00:00:00"/>
    <d v="2024-12-09T00:00:00"/>
    <s v="Thriving Minds After School"/>
    <x v="0"/>
    <s v="Harry C. Withers Elementary School"/>
    <s v="3959 Northhaven Rd"/>
    <n v="75229"/>
    <n v="1"/>
    <n v="0"/>
    <n v="75"/>
    <n v="75"/>
    <m/>
  </r>
  <r>
    <x v="7"/>
    <x v="0"/>
    <d v="2024-12-09T00:00:00"/>
    <d v="2024-12-09T00:00:00"/>
    <s v="(A)Live"/>
    <x v="0"/>
    <s v="Sudie L. Williams TAG Academy"/>
    <s v="12600 Welch Rd"/>
    <n v="75244"/>
    <n v="1"/>
    <n v="0"/>
    <n v="12"/>
    <n v="12"/>
    <m/>
  </r>
  <r>
    <x v="9"/>
    <x v="5"/>
    <d v="2024-12-09T00:00:00"/>
    <d v="2024-12-09T00:00:00"/>
    <s v="Payasos.Clowns"/>
    <x v="0"/>
    <s v="Arlinton Park ES"/>
    <s v="5606 Wayside Dr. Dallas, TX"/>
    <n v="75235"/>
    <n v="2"/>
    <n v="66"/>
    <n v="0"/>
    <n v="66"/>
    <m/>
  </r>
  <r>
    <x v="13"/>
    <x v="1"/>
    <d v="2024-12-09T00:00:00"/>
    <d v="2024-12-13T00:00:00"/>
    <s v="Next Stop Broadway- rehearsals"/>
    <x v="0"/>
    <s v="Rosewood Center for Family Arts"/>
    <s v="5938 Skillman St"/>
    <n v="75231"/>
    <n v="5"/>
    <n v="20"/>
    <m/>
    <n v="20"/>
    <m/>
  </r>
  <r>
    <x v="14"/>
    <x v="9"/>
    <d v="2024-12-09T00:00:00"/>
    <d v="2024-12-09T00:00:00"/>
    <s v="Grapevine High School"/>
    <x v="0"/>
    <s v="The Sixth Floor Museum at Dealey Plaza"/>
    <s v="411 Elm Street"/>
    <n v="75202"/>
    <n v="1"/>
    <n v="56"/>
    <n v="6"/>
    <n v="62"/>
    <m/>
  </r>
  <r>
    <x v="14"/>
    <x v="9"/>
    <d v="2024-12-09T00:00:00"/>
    <d v="2024-12-09T00:00:00"/>
    <s v="Grapevine High School"/>
    <x v="0"/>
    <s v="The Sixth Floor Museum at Dealey Plaza"/>
    <s v="411 Elm Street"/>
    <n v="75202"/>
    <n v="1"/>
    <n v="55"/>
    <n v="6"/>
    <n v="61"/>
    <m/>
  </r>
  <r>
    <x v="14"/>
    <x v="5"/>
    <d v="2024-12-09T00:00:00"/>
    <d v="2024-12-09T00:00:00"/>
    <s v="Grapevine High School"/>
    <x v="0"/>
    <s v="The Sixth Floor Museum at Dealey Plaza"/>
    <s v="411 Elm Street"/>
    <n v="75202"/>
    <n v="1"/>
    <n v="56"/>
    <n v="6"/>
    <n v="62"/>
    <m/>
  </r>
  <r>
    <x v="14"/>
    <x v="5"/>
    <d v="2024-12-09T00:00:00"/>
    <d v="2024-12-09T00:00:00"/>
    <s v="Grapevine High School"/>
    <x v="0"/>
    <s v="The Sixth Floor Museum at Dealey Plaza"/>
    <s v="411 Elm Street"/>
    <n v="75202"/>
    <n v="1"/>
    <n v="55"/>
    <n v="6"/>
    <n v="61"/>
    <m/>
  </r>
  <r>
    <x v="45"/>
    <x v="1"/>
    <d v="2024-12-09T00:00:00"/>
    <d v="2024-12-09T00:00:00"/>
    <s v="Regular Rehearsal"/>
    <x v="0"/>
    <s v="Lover's Lane UMC"/>
    <s v="9200 Inwood Rd"/>
    <n v="75220"/>
    <n v="1"/>
    <n v="34"/>
    <n v="6"/>
    <n v="40"/>
    <m/>
  </r>
  <r>
    <x v="39"/>
    <x v="0"/>
    <d v="2024-12-09T00:00:00"/>
    <d v="2024-12-09T00:00:00"/>
    <s v="Mentoring/clinic"/>
    <x v="0"/>
    <s v="Bedford Law Academy"/>
    <s v="1303 Reynoldston Ln"/>
    <n v="75232"/>
    <n v="1"/>
    <m/>
    <n v="11"/>
    <n v="11"/>
    <m/>
  </r>
  <r>
    <x v="24"/>
    <x v="0"/>
    <d v="2024-12-09T00:00:00"/>
    <d v="2024-12-16T00:00:00"/>
    <s v="Onsite Demo: The Power of Light"/>
    <x v="0"/>
    <s v="Perot Museum of Nature and Science"/>
    <s v="2201 N Field Street"/>
    <n v="75201"/>
    <n v="2"/>
    <m/>
    <n v="287"/>
    <n v="287"/>
    <m/>
  </r>
  <r>
    <x v="43"/>
    <x v="5"/>
    <d v="2024-12-09T00:00:00"/>
    <d v="2024-12-09T00:00:00"/>
    <s v="Dallas Area Senior Concerts"/>
    <x v="0"/>
    <s v="Brentwood Place Four"/>
    <s v="3505 South Buckner"/>
    <s v="75227"/>
    <n v="1"/>
    <n v="0"/>
    <n v="22"/>
    <n v="22"/>
    <m/>
  </r>
  <r>
    <x v="43"/>
    <x v="5"/>
    <d v="2024-12-09T00:00:00"/>
    <d v="2024-12-09T00:00:00"/>
    <s v="Dallas Area Senior Concerts"/>
    <x v="0"/>
    <s v="Brentwood Place One"/>
    <s v="3505 South Buckner"/>
    <s v="75227"/>
    <n v="1"/>
    <n v="0"/>
    <n v="38"/>
    <n v="38"/>
    <m/>
  </r>
  <r>
    <x v="43"/>
    <x v="5"/>
    <d v="2024-12-09T00:00:00"/>
    <d v="2024-12-09T00:00:00"/>
    <s v="Dallas Area Senior Concerts"/>
    <x v="0"/>
    <s v="Brentwood Place Three"/>
    <s v="3505 South Buckner"/>
    <s v="75227"/>
    <n v="1"/>
    <n v="0"/>
    <n v="8"/>
    <n v="8"/>
    <m/>
  </r>
  <r>
    <x v="26"/>
    <x v="1"/>
    <d v="2024-12-09T00:00:00"/>
    <d v="2024-12-09T00:00:00"/>
    <s v="The Beatz Concert Rehearsal"/>
    <x v="0"/>
    <s v="TBAAL "/>
    <s v="1309 Canton Street"/>
    <n v="75201"/>
    <n v="1"/>
    <n v="0"/>
    <n v="12"/>
    <n v="12"/>
    <m/>
  </r>
  <r>
    <x v="26"/>
    <x v="7"/>
    <d v="2024-12-09T00:00:00"/>
    <d v="2024-12-15T00:00:00"/>
    <s v="History of TBAAL"/>
    <x v="0"/>
    <s v="TBAAL "/>
    <s v="1309 Canton Street"/>
    <n v="75201"/>
    <n v="1"/>
    <n v="0"/>
    <n v="463"/>
    <n v="463"/>
    <m/>
  </r>
  <r>
    <x v="33"/>
    <x v="0"/>
    <d v="2024-12-09T00:00:00"/>
    <d v="2024-12-09T00:00:00"/>
    <s v="Opera in a Suitcase - Workshop"/>
    <x v="0"/>
    <s v="Lakewood Elementary"/>
    <s v="3000 Hillbrook St"/>
    <n v="75214"/>
    <n v="1"/>
    <n v="0"/>
    <n v="29"/>
    <n v="29"/>
    <m/>
  </r>
  <r>
    <x v="29"/>
    <x v="5"/>
    <d v="2024-12-09T00:00:00"/>
    <d v="2024-12-09T00:00:00"/>
    <s v="Flamenkitos Sanger"/>
    <x v="0"/>
    <s v="Alex Sanger Prep"/>
    <s v="8410 San Leandro Dr."/>
    <n v="75218"/>
    <n v="2"/>
    <m/>
    <n v="250"/>
    <n v="250"/>
    <m/>
  </r>
  <r>
    <x v="7"/>
    <x v="3"/>
    <d v="2024-12-09T00:00:00"/>
    <d v="2024-12-09T00:00:00"/>
    <s v="Arkus Meeting"/>
    <x v="1"/>
    <s v="Virtual "/>
    <s v="Virtual"/>
    <s v="Virtual"/>
    <n v="1"/>
    <n v="0"/>
    <n v="6"/>
    <n v="6"/>
    <m/>
  </r>
  <r>
    <x v="7"/>
    <x v="0"/>
    <d v="2024-12-09T00:00:00"/>
    <d v="2024-12-09T00:00:00"/>
    <s v="TEA/TLA-Led Meeting or Workshop Session;"/>
    <x v="1"/>
    <s v="Virtual "/>
    <s v="Virtual "/>
    <s v="Virtual "/>
    <n v="1"/>
    <n v="0"/>
    <n v="5"/>
    <n v="5"/>
    <m/>
  </r>
  <r>
    <x v="37"/>
    <x v="0"/>
    <d v="2024-12-10T00:00:00"/>
    <d v="2024-12-10T00:00:00"/>
    <s v="2425-102A Cancer Support North Texas"/>
    <x v="1"/>
    <s v="Virtual"/>
    <s v="Virtual"/>
    <s v="Virtual"/>
    <n v="1"/>
    <n v="0"/>
    <n v="10"/>
    <n v="10"/>
    <m/>
  </r>
  <r>
    <x v="0"/>
    <x v="0"/>
    <d v="2024-12-10T00:00:00"/>
    <d v="2024-12-10T00:00:00"/>
    <s v="Zumba Gold"/>
    <x v="1"/>
    <s v="Zoom"/>
    <m/>
    <m/>
    <n v="1"/>
    <n v="0"/>
    <n v="328"/>
    <n v="328"/>
    <m/>
  </r>
  <r>
    <x v="0"/>
    <x v="1"/>
    <d v="2024-12-10T00:00:00"/>
    <d v="2024-12-10T00:00:00"/>
    <s v="Professional Ballet Folklorico Company"/>
    <x v="0"/>
    <s v="Anita Martinez Recreation Center"/>
    <s v="3212 N Winnetka Ave, Dallas, TX 75212"/>
    <n v="75212"/>
    <n v="1"/>
    <n v="9"/>
    <n v="0"/>
    <n v="9"/>
    <m/>
  </r>
  <r>
    <x v="7"/>
    <x v="0"/>
    <d v="2024-12-10T00:00:00"/>
    <d v="2024-12-10T00:00:00"/>
    <s v="(A)Live"/>
    <x v="0"/>
    <s v="Rosemont Upper School"/>
    <s v="719 N Montclair Ave"/>
    <n v="75208"/>
    <n v="1"/>
    <n v="0"/>
    <n v="7"/>
    <n v="7"/>
    <m/>
  </r>
  <r>
    <x v="7"/>
    <x v="0"/>
    <d v="2024-12-10T00:00:00"/>
    <d v="2024-12-10T00:00:00"/>
    <s v="Thriving Minds After School "/>
    <x v="0"/>
    <s v="Anne Frank Elementary School"/>
    <s v="5201 Celestial Rd"/>
    <n v="75254"/>
    <n v="1"/>
    <n v="0"/>
    <n v="40"/>
    <n v="40"/>
    <m/>
  </r>
  <r>
    <x v="7"/>
    <x v="0"/>
    <d v="2024-12-10T00:00:00"/>
    <d v="2024-12-10T00:00:00"/>
    <s v="Thriving Minds After School"/>
    <x v="0"/>
    <s v="Lakewood Elementary School"/>
    <s v="3007 Hillbrook St"/>
    <n v="75214"/>
    <n v="1"/>
    <n v="0"/>
    <n v="21"/>
    <n v="21"/>
    <m/>
  </r>
  <r>
    <x v="7"/>
    <x v="0"/>
    <d v="2024-12-10T00:00:00"/>
    <d v="2024-12-10T00:00:00"/>
    <s v="Thriving Minds After School"/>
    <x v="0"/>
    <s v="Nathan Adams Elementary School"/>
    <s v="12600 Welch Rd"/>
    <n v="75244"/>
    <n v="1"/>
    <n v="0"/>
    <n v="25"/>
    <n v="25"/>
    <m/>
  </r>
  <r>
    <x v="7"/>
    <x v="0"/>
    <d v="2024-12-10T00:00:00"/>
    <d v="2024-12-10T00:00:00"/>
    <s v="Thriving Minds After School"/>
    <x v="0"/>
    <s v="Montessori Academy at Onesimo Hernandez"/>
    <s v="5555 Maple Ave"/>
    <n v="75235"/>
    <n v="1"/>
    <n v="0"/>
    <n v="42"/>
    <n v="42"/>
    <m/>
  </r>
  <r>
    <x v="7"/>
    <x v="0"/>
    <d v="2024-12-10T00:00:00"/>
    <d v="2024-12-10T00:00:00"/>
    <s v="Thriving Minds After School"/>
    <x v="0"/>
    <s v="Rosemont Lower School"/>
    <s v="1919 Stevens Forest Dr"/>
    <n v="75208"/>
    <n v="1"/>
    <n v="0"/>
    <n v="78"/>
    <n v="78"/>
    <m/>
  </r>
  <r>
    <x v="7"/>
    <x v="0"/>
    <d v="2024-12-10T00:00:00"/>
    <d v="2024-12-10T00:00:00"/>
    <s v="Thriving Minds After School"/>
    <x v="0"/>
    <s v="Rosemont Upper School"/>
    <s v="719 N Montclair Ave"/>
    <n v="75208"/>
    <n v="1"/>
    <n v="0"/>
    <n v="15"/>
    <n v="15"/>
    <m/>
  </r>
  <r>
    <x v="7"/>
    <x v="0"/>
    <d v="2024-12-10T00:00:00"/>
    <d v="2024-12-10T00:00:00"/>
    <s v="Thriving Minds After School"/>
    <x v="0"/>
    <s v="Sudie L. Williams TAG Academy"/>
    <s v="12600 Welch Rd"/>
    <n v="75244"/>
    <n v="1"/>
    <n v="0"/>
    <n v="13"/>
    <n v="13"/>
    <m/>
  </r>
  <r>
    <x v="7"/>
    <x v="0"/>
    <d v="2024-12-10T00:00:00"/>
    <d v="2024-12-10T00:00:00"/>
    <s v="Thriving Minds After School"/>
    <x v="0"/>
    <s v="Harry C. Withers Elementary School"/>
    <s v="3959 Northhaven Rd"/>
    <n v="75229"/>
    <n v="1"/>
    <n v="0"/>
    <n v="81"/>
    <n v="81"/>
    <m/>
  </r>
  <r>
    <x v="7"/>
    <x v="0"/>
    <d v="2024-12-10T00:00:00"/>
    <d v="2024-12-10T00:00:00"/>
    <s v="6DQ-R - Observation"/>
    <x v="0"/>
    <s v="Rosemont Lower School"/>
    <s v="1919 Stevens Forest Dr"/>
    <n v="75208"/>
    <n v="1"/>
    <n v="1"/>
    <n v="18"/>
    <n v="19"/>
    <m/>
  </r>
  <r>
    <x v="7"/>
    <x v="0"/>
    <d v="2024-12-10T00:00:00"/>
    <d v="2024-12-10T00:00:00"/>
    <s v="(A)Live"/>
    <x v="0"/>
    <s v="Sudie L. Williams TAG Academy"/>
    <s v="12600 Welch Rd"/>
    <n v="75244"/>
    <n v="1"/>
    <n v="0"/>
    <n v="14"/>
    <n v="14"/>
    <m/>
  </r>
  <r>
    <x v="9"/>
    <x v="5"/>
    <d v="2024-12-10T00:00:00"/>
    <d v="2024-12-10T00:00:00"/>
    <s v="Flores y Calaveras"/>
    <x v="0"/>
    <s v="Jose May ES"/>
    <s v="9818 Brockbank Dr Dallas, TX, 75220"/>
    <n v="75220"/>
    <n v="2"/>
    <n v="184"/>
    <n v="0"/>
    <n v="184"/>
    <m/>
  </r>
  <r>
    <x v="13"/>
    <x v="4"/>
    <d v="2024-12-10T00:00:00"/>
    <d v="2024-12-10T00:00:00"/>
    <s v="After School Drama Classes- The Kessler School- showcase"/>
    <x v="0"/>
    <s v="The Kessler School"/>
    <s v="1822 W. 10th St"/>
    <n v="75208"/>
    <n v="1"/>
    <m/>
    <n v="66"/>
    <n v="66"/>
    <m/>
  </r>
  <r>
    <x v="15"/>
    <x v="9"/>
    <d v="2024-12-10T00:00:00"/>
    <d v="2024-12-10T00:00:00"/>
    <s v="Walk-in Tour"/>
    <x v="0"/>
    <s v="Hall of State"/>
    <s v="3939 Grand Avenue"/>
    <n v="75210"/>
    <n v="1"/>
    <s v="X"/>
    <n v="10"/>
    <n v="10"/>
    <m/>
  </r>
  <r>
    <x v="16"/>
    <x v="0"/>
    <d v="2024-12-10T00:00:00"/>
    <d v="2024-12-10T00:00:00"/>
    <s v="Citywide Youth Program"/>
    <x v="0"/>
    <s v="Readers 2 leaders"/>
    <s v="2800 N Hampton Rd Ste 120"/>
    <n v="75212"/>
    <n v="1"/>
    <m/>
    <n v="37"/>
    <n v="37"/>
    <m/>
  </r>
  <r>
    <x v="16"/>
    <x v="0"/>
    <d v="2024-12-10T00:00:00"/>
    <d v="2024-12-10T00:00:00"/>
    <s v="All Access Art Offsite"/>
    <x v="0"/>
    <s v="Bachman Recreation Center"/>
    <s v="2750 Bachman Dr"/>
    <n v="75220"/>
    <n v="1"/>
    <m/>
    <n v="32"/>
    <n v="32"/>
    <m/>
  </r>
  <r>
    <x v="16"/>
    <x v="0"/>
    <d v="2024-12-10T00:00:00"/>
    <d v="2024-12-10T00:00:00"/>
    <s v="Arturo's Preschool"/>
    <x v="0"/>
    <s v="Dallas Museum of Art"/>
    <s v="1717 N Harwood"/>
    <n v="75201"/>
    <n v="1"/>
    <m/>
    <n v="80"/>
    <n v="80"/>
    <m/>
  </r>
  <r>
    <x v="45"/>
    <x v="5"/>
    <d v="2024-12-10T00:00:00"/>
    <d v="2024-12-10T00:00:00"/>
    <s v="Turtle Creek Chorale Performance"/>
    <x v="0"/>
    <s v="Meyerson"/>
    <s v="2301 Flora St"/>
    <n v="75201"/>
    <n v="1"/>
    <n v="1533"/>
    <n v="47"/>
    <n v="1580"/>
    <m/>
  </r>
  <r>
    <x v="39"/>
    <x v="0"/>
    <d v="2024-12-10T00:00:00"/>
    <d v="2024-12-10T00:00:00"/>
    <s v="Mentoring/clinic"/>
    <x v="0"/>
    <s v="Piedmont Global Academy"/>
    <s v="7625 Hume Dr"/>
    <s v="75227 "/>
    <n v="1"/>
    <m/>
    <n v="18"/>
    <n v="18"/>
    <m/>
  </r>
  <r>
    <x v="51"/>
    <x v="0"/>
    <d v="2024-12-10T00:00:00"/>
    <d v="2024-12-13T00:00:00"/>
    <s v="Voyager I: Mobile Arts and Well-Being Studio Workshops"/>
    <x v="0"/>
    <s v="Uplift Heights Secondary"/>
    <s v="2806 Canada Drive"/>
    <n v="75212"/>
    <n v="20"/>
    <n v="0"/>
    <n v="512"/>
    <n v="512"/>
    <m/>
  </r>
  <r>
    <x v="43"/>
    <x v="5"/>
    <d v="2024-12-10T00:00:00"/>
    <d v="2024-12-10T00:00:00"/>
    <s v="Charles Barr Concerts For Head Start"/>
    <x v="0"/>
    <s v="The da Vinci School"/>
    <s v="10909 Midway Rd."/>
    <s v="75229"/>
    <n v="1"/>
    <n v="0"/>
    <n v="80"/>
    <n v="80"/>
    <m/>
  </r>
  <r>
    <x v="43"/>
    <x v="5"/>
    <d v="2024-12-10T00:00:00"/>
    <d v="2024-12-10T00:00:00"/>
    <s v="Charles Barr Concerts For Head Start"/>
    <x v="0"/>
    <s v="The da Vinci School"/>
    <s v="10909 Midway Rd."/>
    <s v="75229"/>
    <n v="1"/>
    <n v="0"/>
    <n v="80"/>
    <n v="80"/>
    <m/>
  </r>
  <r>
    <x v="43"/>
    <x v="5"/>
    <d v="2024-12-10T00:00:00"/>
    <d v="2024-12-10T00:00:00"/>
    <s v="Charles Barr Concerts For Head Start"/>
    <x v="0"/>
    <s v="Lake June Head Start Center"/>
    <s v="9030 Lake June Rd."/>
    <s v="75217-2634"/>
    <n v="1"/>
    <n v="0"/>
    <n v="80"/>
    <n v="80"/>
    <m/>
  </r>
  <r>
    <x v="43"/>
    <x v="5"/>
    <d v="2024-12-10T00:00:00"/>
    <d v="2024-12-10T00:00:00"/>
    <s v="Charles Barr Concerts For Head Start"/>
    <x v="0"/>
    <s v="Lake June Head Start Center"/>
    <s v="9030 Lake June Rd."/>
    <s v="75217-2634"/>
    <n v="1"/>
    <n v="0"/>
    <n v="80"/>
    <n v="80"/>
    <m/>
  </r>
  <r>
    <x v="43"/>
    <x v="5"/>
    <d v="2024-12-10T00:00:00"/>
    <d v="2024-12-10T00:00:00"/>
    <s v="Dallas Area Senior Concerts"/>
    <x v="0"/>
    <s v="Juniper at Preston Hollow"/>
    <s v="12400 Preston Road"/>
    <s v="75230"/>
    <n v="1"/>
    <n v="0"/>
    <n v="19"/>
    <n v="19"/>
    <m/>
  </r>
  <r>
    <x v="43"/>
    <x v="5"/>
    <d v="2024-12-10T00:00:00"/>
    <d v="2024-12-10T00:00:00"/>
    <s v="Dallas Area Senior Concerts"/>
    <x v="0"/>
    <s v="Emerson on Harvest Hill: IL"/>
    <s v="5550 Harvest Hill"/>
    <s v="75230"/>
    <n v="1"/>
    <n v="0"/>
    <n v="25"/>
    <n v="25"/>
    <m/>
  </r>
  <r>
    <x v="43"/>
    <x v="5"/>
    <d v="2024-12-10T00:00:00"/>
    <d v="2024-12-10T00:00:00"/>
    <s v="Dallas Area Senior Concerts"/>
    <x v="0"/>
    <s v="Edgemere: IL"/>
    <s v="8523 Thackery St."/>
    <s v="75225"/>
    <n v="1"/>
    <n v="0"/>
    <n v="55"/>
    <n v="55"/>
    <m/>
  </r>
  <r>
    <x v="33"/>
    <x v="5"/>
    <d v="2024-12-10T00:00:00"/>
    <d v="2024-12-10T00:00:00"/>
    <s v="Opera in a Suitcase - Performance"/>
    <x v="0"/>
    <s v="Lakewood Elementary"/>
    <s v="3000 Hillbrook St"/>
    <n v="75214"/>
    <n v="1"/>
    <n v="0"/>
    <n v="25"/>
    <n v="25"/>
    <m/>
  </r>
  <r>
    <x v="33"/>
    <x v="5"/>
    <d v="2024-12-10T00:00:00"/>
    <d v="2024-12-10T00:00:00"/>
    <s v="Touring Opera Performance"/>
    <x v="0"/>
    <s v="Alex Sanger Preparatory"/>
    <s v="1410 San Leandro Dr"/>
    <n v="75218"/>
    <n v="1"/>
    <n v="0"/>
    <n v="161"/>
    <n v="161"/>
    <m/>
  </r>
  <r>
    <x v="37"/>
    <x v="0"/>
    <d v="2024-12-10T00:00:00"/>
    <d v="2024-12-10T00:00:00"/>
    <s v="Stone Soup--Emerging Voices"/>
    <x v="0"/>
    <s v="The Writer's Garret"/>
    <s v="215 S. Tyler Street"/>
    <n v="75208"/>
    <n v="1"/>
    <n v="0"/>
    <n v="8"/>
    <n v="8"/>
    <m/>
  </r>
  <r>
    <x v="31"/>
    <x v="5"/>
    <d v="2024-12-10T00:00:00"/>
    <d v="2024-12-10T00:00:00"/>
    <s v="Wonder: Holiday Tour"/>
    <x v="0"/>
    <s v="Meyerson Symphony Center"/>
    <s v="2301 Flora Street"/>
    <n v="75201"/>
    <n v="1"/>
    <n v="1800"/>
    <n v="250"/>
    <n v="2050"/>
    <m/>
  </r>
  <r>
    <x v="7"/>
    <x v="0"/>
    <d v="2024-12-10T00:00:00"/>
    <d v="2024-12-10T00:00:00"/>
    <s v="TEA/TLA-Led Meeting or Workshop Session;"/>
    <x v="1"/>
    <s v="Virtual "/>
    <s v="Virtual "/>
    <s v="Virtual "/>
    <n v="1"/>
    <n v="0"/>
    <n v="5"/>
    <n v="5"/>
    <m/>
  </r>
  <r>
    <x v="7"/>
    <x v="0"/>
    <d v="2024-12-10T00:00:00"/>
    <d v="2024-12-10T00:00:00"/>
    <s v="Client Project Manager Meeting;"/>
    <x v="1"/>
    <s v="Virtual "/>
    <s v="Virtual "/>
    <s v="Virtual "/>
    <n v="1"/>
    <n v="0"/>
    <n v="1"/>
    <n v="1"/>
    <m/>
  </r>
  <r>
    <x v="43"/>
    <x v="5"/>
    <d v="2024-12-11T00:00:00"/>
    <d v="2024-12-11T00:00:00"/>
    <s v="Charles Barr Concerts For Head Start"/>
    <x v="1"/>
    <s v="Mi Escuelita at Cockrell HIll"/>
    <s v="4031 W. Clarendon Dr."/>
    <s v="75211-4917"/>
    <n v="1"/>
    <n v="0"/>
    <n v="58"/>
    <n v="58"/>
    <m/>
  </r>
  <r>
    <x v="43"/>
    <x v="5"/>
    <d v="2024-12-11T00:00:00"/>
    <d v="2024-12-11T00:00:00"/>
    <s v="Charles Barr Concerts For Head Start"/>
    <x v="1"/>
    <s v="Mi Escuelita at Cockrell HIll"/>
    <s v="4031 W. Clarendon Dr."/>
    <s v="75211-4917"/>
    <n v="1"/>
    <n v="0"/>
    <n v="58"/>
    <n v="58"/>
    <m/>
  </r>
  <r>
    <x v="0"/>
    <x v="0"/>
    <d v="2024-12-11T00:00:00"/>
    <d v="2024-12-11T00:00:00"/>
    <s v="Senior Ballet Folklorico Company"/>
    <x v="0"/>
    <s v="Exall Park Recreation Center"/>
    <s v="1355 Adair St, Dallas, TX 75204"/>
    <n v="75204"/>
    <n v="1"/>
    <n v="4"/>
    <n v="0"/>
    <n v="4"/>
    <m/>
  </r>
  <r>
    <x v="0"/>
    <x v="1"/>
    <d v="2024-12-11T00:00:00"/>
    <d v="2024-12-11T00:00:00"/>
    <s v="Junior Professional Company"/>
    <x v="0"/>
    <s v="Anita Martinez Recreation Center"/>
    <s v="4422 Live Oak St, Dallas, TX"/>
    <n v="75204"/>
    <n v="1"/>
    <n v="10"/>
    <n v="0"/>
    <n v="10"/>
    <m/>
  </r>
  <r>
    <x v="7"/>
    <x v="0"/>
    <d v="2024-12-11T00:00:00"/>
    <d v="2024-12-11T00:00:00"/>
    <s v="Thriving Minds After School "/>
    <x v="0"/>
    <s v="Anne Frank Elementary School"/>
    <s v="5201 Celestial Rd"/>
    <n v="75254"/>
    <n v="1"/>
    <n v="0"/>
    <n v="40"/>
    <n v="40"/>
    <n v="4"/>
  </r>
  <r>
    <x v="7"/>
    <x v="0"/>
    <d v="2024-12-11T00:00:00"/>
    <d v="2024-12-11T00:00:00"/>
    <s v="Thriving Minds After School"/>
    <x v="0"/>
    <s v="Lakewood Elementary School"/>
    <s v="3008 Hillbrook St"/>
    <n v="75214"/>
    <n v="1"/>
    <n v="0"/>
    <n v="43"/>
    <n v="43"/>
    <m/>
  </r>
  <r>
    <x v="7"/>
    <x v="0"/>
    <d v="2024-12-11T00:00:00"/>
    <d v="2024-12-11T00:00:00"/>
    <s v="Thriving Minds After School"/>
    <x v="0"/>
    <s v="Nathan Adams Elementary School"/>
    <s v="12600 Welch Rd"/>
    <n v="75244"/>
    <n v="1"/>
    <n v="0"/>
    <n v="27"/>
    <n v="27"/>
    <m/>
  </r>
  <r>
    <x v="7"/>
    <x v="0"/>
    <d v="2024-12-11T00:00:00"/>
    <d v="2024-12-11T00:00:00"/>
    <s v="Thriving Minds After School"/>
    <x v="0"/>
    <s v="Montessori Academy at Onesimo Hernandez"/>
    <s v="5555 Maple Ave"/>
    <n v="75235"/>
    <n v="1"/>
    <n v="0"/>
    <n v="42"/>
    <n v="42"/>
    <m/>
  </r>
  <r>
    <x v="7"/>
    <x v="0"/>
    <d v="2024-12-11T00:00:00"/>
    <d v="2024-12-11T00:00:00"/>
    <s v="Thriving Minds After School"/>
    <x v="0"/>
    <s v="Rosemont Lower School"/>
    <s v="1919 Stevens Forest Dr"/>
    <n v="75208"/>
    <n v="1"/>
    <n v="0"/>
    <n v="69"/>
    <n v="69"/>
    <m/>
  </r>
  <r>
    <x v="7"/>
    <x v="0"/>
    <d v="2024-12-11T00:00:00"/>
    <d v="2024-12-11T00:00:00"/>
    <s v="Thriving Minds After School"/>
    <x v="0"/>
    <s v="Rosemont Upper School"/>
    <s v="719 N Montclair Ave"/>
    <n v="75208"/>
    <n v="1"/>
    <n v="0"/>
    <n v="11"/>
    <n v="11"/>
    <m/>
  </r>
  <r>
    <x v="7"/>
    <x v="0"/>
    <d v="2024-12-11T00:00:00"/>
    <d v="2024-12-11T00:00:00"/>
    <s v="Thriving Minds After School"/>
    <x v="0"/>
    <s v="Harry C. Withers Elementary School"/>
    <s v="3959 Northhaven Rd"/>
    <n v="75229"/>
    <n v="1"/>
    <n v="0"/>
    <n v="75"/>
    <n v="75"/>
    <m/>
  </r>
  <r>
    <x v="9"/>
    <x v="5"/>
    <d v="2024-12-11T00:00:00"/>
    <d v="2024-12-11T00:00:00"/>
    <s v="Payasos.Clowns"/>
    <x v="0"/>
    <s v="Adelfa Callejo"/>
    <s v="7817 Military Pkwy, Dallas, TX"/>
    <n v="75227"/>
    <n v="2"/>
    <n v="428"/>
    <n v="0"/>
    <n v="428"/>
    <m/>
  </r>
  <r>
    <x v="13"/>
    <x v="0"/>
    <d v="2024-12-11T00:00:00"/>
    <d v="2024-12-11T00:00:00"/>
    <s v="Dramashops- on site"/>
    <x v="0"/>
    <s v="Rosewood Center for Family Arts"/>
    <s v="5938 Skillman St"/>
    <n v="75231"/>
    <n v="1"/>
    <n v="20"/>
    <m/>
    <n v="20"/>
    <m/>
  </r>
  <r>
    <x v="15"/>
    <x v="3"/>
    <d v="2024-12-11T00:00:00"/>
    <d v="2024-12-11T00:00:00"/>
    <s v="maintenance/service"/>
    <x v="0"/>
    <s v="Hall of State"/>
    <s v="3939 Grand Avenue"/>
    <n v="75210"/>
    <n v="1"/>
    <s v="X"/>
    <n v="1"/>
    <n v="1"/>
    <m/>
  </r>
  <r>
    <x v="16"/>
    <x v="0"/>
    <d v="2024-12-11T00:00:00"/>
    <d v="2024-12-11T00:00:00"/>
    <s v="Citywide Youth Program"/>
    <x v="0"/>
    <s v="Kleberg-Rylie Recreation Center"/>
    <s v="1515 Edd Rd"/>
    <n v="75253"/>
    <n v="1"/>
    <m/>
    <n v="150"/>
    <n v="150"/>
    <m/>
  </r>
  <r>
    <x v="16"/>
    <x v="0"/>
    <d v="2024-12-11T00:00:00"/>
    <d v="2024-12-11T00:00:00"/>
    <s v="All Access Art"/>
    <x v="0"/>
    <s v="Dallas Museum of Art"/>
    <s v="1717 N Harwood"/>
    <n v="75201"/>
    <n v="1"/>
    <m/>
    <n v="9"/>
    <n v="9"/>
    <m/>
  </r>
  <r>
    <x v="16"/>
    <x v="0"/>
    <d v="2024-12-11T00:00:00"/>
    <d v="2024-12-11T00:00:00"/>
    <s v="Go van Gogh"/>
    <x v="0"/>
    <s v="Arturo Salazar Elementary"/>
    <s v="1120 S Ravinia Dr"/>
    <n v="75211"/>
    <n v="2"/>
    <m/>
    <n v="34"/>
    <n v="34"/>
    <m/>
  </r>
  <r>
    <x v="16"/>
    <x v="0"/>
    <d v="2024-12-11T00:00:00"/>
    <d v="2024-12-11T00:00:00"/>
    <s v="Go van Gogh"/>
    <x v="0"/>
    <s v="Arturo Salazar Elementary"/>
    <s v="1120 S Ravinia Dr"/>
    <n v="75211"/>
    <n v="1"/>
    <m/>
    <n v="20"/>
    <n v="20"/>
    <m/>
  </r>
  <r>
    <x v="16"/>
    <x v="0"/>
    <d v="2024-12-11T00:00:00"/>
    <d v="2024-12-11T00:00:00"/>
    <s v="Arturo's Preschool"/>
    <x v="0"/>
    <s v="Dallas Museum of Art"/>
    <s v="1717 N Harwood"/>
    <n v="75201"/>
    <n v="1"/>
    <m/>
    <n v="32"/>
    <n v="32"/>
    <m/>
  </r>
  <r>
    <x v="39"/>
    <x v="0"/>
    <d v="2024-12-11T00:00:00"/>
    <d v="2024-12-11T00:00:00"/>
    <s v="Mentoring/clinic"/>
    <x v="0"/>
    <s v="Bedford Law Academy"/>
    <s v="1303 Reynoldston Ln"/>
    <n v="75232"/>
    <n v="1"/>
    <m/>
    <n v="11"/>
    <n v="11"/>
    <m/>
  </r>
  <r>
    <x v="40"/>
    <x v="5"/>
    <d v="2024-12-11T00:00:00"/>
    <d v="2024-12-11T00:00:00"/>
    <s v="Carols at CC Young "/>
    <x v="0"/>
    <s v="CC Young Senior Living"/>
    <s v="4847 W. Lawther Drive"/>
    <n v="75214"/>
    <n v="2"/>
    <m/>
    <n v="75"/>
    <n v="75"/>
    <m/>
  </r>
  <r>
    <x v="51"/>
    <x v="0"/>
    <d v="2024-12-11T00:00:00"/>
    <d v="2024-12-11T00:00:00"/>
    <s v="Community of Practice "/>
    <x v="0"/>
    <s v="OutLoud Youth Arts Center"/>
    <s v="3137 Irving Blvd, Suite 313"/>
    <n v="75247"/>
    <n v="1"/>
    <n v="0"/>
    <n v="12"/>
    <n v="12"/>
    <m/>
  </r>
  <r>
    <x v="24"/>
    <x v="0"/>
    <d v="2024-12-11T00:00:00"/>
    <d v="2024-12-11T00:00:00"/>
    <s v="Outreach Lab: Earth Rocks"/>
    <x v="0"/>
    <s v="Julius Dorsey Leadership Academy"/>
    <s v="133 N St Augustine Dr"/>
    <n v="75217"/>
    <n v="4"/>
    <m/>
    <n v="72"/>
    <n v="72"/>
    <m/>
  </r>
  <r>
    <x v="24"/>
    <x v="0"/>
    <d v="2024-12-11T00:00:00"/>
    <d v="2024-12-11T00:00:00"/>
    <s v="Tech Truck "/>
    <x v="0"/>
    <s v="Brother Bills Helping Hand"/>
    <s v="2300 Canda Dr"/>
    <s v="75212"/>
    <n v="1"/>
    <m/>
    <n v="17"/>
    <n v="17"/>
    <m/>
  </r>
  <r>
    <x v="24"/>
    <x v="0"/>
    <d v="2024-12-11T00:00:00"/>
    <d v="2024-12-11T00:00:00"/>
    <s v="Tech Truck "/>
    <x v="0"/>
    <s v="Thomas J Rusk Middle School"/>
    <s v="2929 Inwood Rd"/>
    <s v="75235"/>
    <n v="1"/>
    <m/>
    <n v="75"/>
    <n v="75"/>
    <m/>
  </r>
  <r>
    <x v="24"/>
    <x v="0"/>
    <d v="2024-12-11T00:00:00"/>
    <d v="2024-12-18T00:00:00"/>
    <s v="Onsite Demo: Thermal Reactions"/>
    <x v="0"/>
    <s v="Perot Museum of Nature and Science"/>
    <s v="2201 N Field Street"/>
    <n v="75201"/>
    <n v="2"/>
    <m/>
    <n v="350"/>
    <n v="350"/>
    <m/>
  </r>
  <r>
    <x v="43"/>
    <x v="5"/>
    <d v="2024-12-11T00:00:00"/>
    <d v="2024-12-11T00:00:00"/>
    <s v="Dallas Area Senior Concerts"/>
    <x v="0"/>
    <s v="Plaza at Edgemere: MC"/>
    <s v="8502 Edgemere"/>
    <s v="75225"/>
    <n v="1"/>
    <n v="0"/>
    <n v="20"/>
    <n v="20"/>
    <m/>
  </r>
  <r>
    <x v="43"/>
    <x v="5"/>
    <d v="2024-12-11T00:00:00"/>
    <d v="2024-12-11T00:00:00"/>
    <s v="Dallas Area Senior Concerts"/>
    <x v="0"/>
    <s v="The Preston of Park Cities: 1st Floor"/>
    <s v="5917 Sherry Lane"/>
    <s v="75225"/>
    <n v="1"/>
    <n v="0"/>
    <n v="30"/>
    <n v="30"/>
    <m/>
  </r>
  <r>
    <x v="33"/>
    <x v="5"/>
    <d v="2024-12-11T00:00:00"/>
    <d v="2024-12-11T00:00:00"/>
    <s v="Opera in a Suitcase - Performance"/>
    <x v="0"/>
    <s v="Prestonwood Montessori"/>
    <s v="5700 Wozencraft Dr"/>
    <n v="75230"/>
    <n v="1"/>
    <n v="0"/>
    <n v="26"/>
    <n v="26"/>
    <m/>
  </r>
  <r>
    <x v="32"/>
    <x v="8"/>
    <d v="2024-12-11T00:00:00"/>
    <d v="2024-12-11T00:00:00"/>
    <s v="USAFF co-presents 3 Weeks of Christmas series screening of &quot;It's A Wonderful Life&quot; (presented with the Angelika Dallas)"/>
    <x v="0"/>
    <s v="Angelika Film Center Dallas"/>
    <s v="5321 E Mockingbird Ln"/>
    <n v="75206"/>
    <n v="1"/>
    <n v="92"/>
    <n v="0"/>
    <n v="92"/>
    <m/>
  </r>
  <r>
    <x v="7"/>
    <x v="0"/>
    <d v="2024-12-11T00:00:00"/>
    <d v="2024-12-11T00:00:00"/>
    <s v="Client Project Manager Meeting;Convening Planning Meeting"/>
    <x v="1"/>
    <s v="Virtual "/>
    <s v="Virtual "/>
    <s v="Virtual "/>
    <n v="1"/>
    <n v="0"/>
    <n v="3"/>
    <n v="3"/>
    <m/>
  </r>
  <r>
    <x v="0"/>
    <x v="1"/>
    <d v="2024-12-12T00:00:00"/>
    <d v="2024-12-12T00:00:00"/>
    <s v="Children's &amp; Mini Professional Ballet Folklorico Companies Rehearsal"/>
    <x v="0"/>
    <s v="Anita Martinez Recreation Center"/>
    <s v="4422 Live Oak St, Dallas, TX"/>
    <n v="75204"/>
    <n v="1"/>
    <n v="14"/>
    <n v="0"/>
    <n v="14"/>
    <m/>
  </r>
  <r>
    <x v="2"/>
    <x v="5"/>
    <d v="2024-12-12T00:00:00"/>
    <d v="2024-12-12T00:00:00"/>
    <s v="United Black Conctractors - Holiday Concert"/>
    <x v="0"/>
    <s v="Arts Mission Oak Cliff"/>
    <s v="410 S Windomere Ave"/>
    <n v="75208"/>
    <n v="1"/>
    <n v="30"/>
    <n v="0"/>
    <n v="30"/>
    <m/>
  </r>
  <r>
    <x v="4"/>
    <x v="5"/>
    <d v="2024-12-12T00:00:00"/>
    <d v="2024-12-12T00:00:00"/>
    <s v="Nutcracker: Short and Suite"/>
    <x v="0"/>
    <s v="Galleria"/>
    <s v="13350 Dallas PKWY"/>
    <n v="75240"/>
    <n v="1"/>
    <n v="0"/>
    <n v="500"/>
    <n v="500"/>
    <m/>
  </r>
  <r>
    <x v="7"/>
    <x v="0"/>
    <d v="2024-12-12T00:00:00"/>
    <d v="2024-12-12T00:00:00"/>
    <s v="(A)Live"/>
    <x v="0"/>
    <s v="Incarnation House"/>
    <s v="3120 N Haskell Ave., Dallas, TX "/>
    <n v="75204"/>
    <n v="1"/>
    <n v="0"/>
    <n v="10"/>
    <n v="10"/>
    <m/>
  </r>
  <r>
    <x v="7"/>
    <x v="0"/>
    <d v="2024-12-12T00:00:00"/>
    <d v="2024-12-12T00:00:00"/>
    <s v="Thriving Minds After School "/>
    <x v="0"/>
    <s v="Anne Frank Elementary School"/>
    <s v="5201 Celestial Rd"/>
    <n v="75254"/>
    <n v="1"/>
    <n v="0"/>
    <n v="39"/>
    <n v="39"/>
    <n v="6"/>
  </r>
  <r>
    <x v="7"/>
    <x v="0"/>
    <d v="2024-12-12T00:00:00"/>
    <d v="2024-12-12T00:00:00"/>
    <s v="Thriving Minds After School"/>
    <x v="0"/>
    <s v="Lakewood Elementary School"/>
    <s v="3009 Hillbrook St"/>
    <n v="75214"/>
    <n v="1"/>
    <n v="0"/>
    <n v="42"/>
    <n v="42"/>
    <m/>
  </r>
  <r>
    <x v="7"/>
    <x v="0"/>
    <d v="2024-12-12T00:00:00"/>
    <d v="2024-12-12T00:00:00"/>
    <s v="Thriving Minds After School"/>
    <x v="0"/>
    <s v="Nathan Adams Elementary School"/>
    <s v="12600 Welch Rd"/>
    <n v="75244"/>
    <n v="1"/>
    <n v="0"/>
    <n v="24"/>
    <n v="24"/>
    <m/>
  </r>
  <r>
    <x v="7"/>
    <x v="0"/>
    <d v="2024-12-12T00:00:00"/>
    <d v="2024-12-12T00:00:00"/>
    <s v="Thriving Minds After School"/>
    <x v="0"/>
    <s v="Montessori Academy at Onesimo Hernandez"/>
    <s v="5555 Maple Ave"/>
    <n v="75235"/>
    <n v="1"/>
    <n v="0"/>
    <n v="45"/>
    <n v="45"/>
    <m/>
  </r>
  <r>
    <x v="7"/>
    <x v="0"/>
    <d v="2024-12-12T00:00:00"/>
    <d v="2024-12-12T00:00:00"/>
    <s v="Thriving Minds After School"/>
    <x v="0"/>
    <s v="Rosemont Lower School"/>
    <s v="1919 Stevens Forest Dr"/>
    <n v="75208"/>
    <n v="1"/>
    <n v="0"/>
    <n v="94"/>
    <n v="94"/>
    <m/>
  </r>
  <r>
    <x v="7"/>
    <x v="0"/>
    <d v="2024-12-12T00:00:00"/>
    <d v="2024-12-12T00:00:00"/>
    <s v="Thriving Minds After School"/>
    <x v="0"/>
    <s v="Rosemont Upper School"/>
    <s v="719 N Montclair Ave"/>
    <n v="75208"/>
    <n v="1"/>
    <n v="0"/>
    <n v="16"/>
    <n v="16"/>
    <m/>
  </r>
  <r>
    <x v="7"/>
    <x v="0"/>
    <d v="2024-12-12T00:00:00"/>
    <d v="2024-12-12T00:00:00"/>
    <s v="Thriving Minds After School"/>
    <x v="0"/>
    <s v="Harry C. Withers Elementary School"/>
    <s v="3959 Northhaven Rd"/>
    <n v="75229"/>
    <n v="1"/>
    <n v="0"/>
    <n v="78"/>
    <n v="78"/>
    <m/>
  </r>
  <r>
    <x v="7"/>
    <x v="3"/>
    <d v="2024-12-12T00:00:00"/>
    <d v="2024-12-12T00:00:00"/>
    <s v="Learning Hubs meeting"/>
    <x v="0"/>
    <s v="Singing Hills Recreation Center"/>
    <s v="6805 Patrol Way"/>
    <n v="75241"/>
    <n v="1"/>
    <n v="0"/>
    <n v="8"/>
    <n v="8"/>
    <m/>
  </r>
  <r>
    <x v="7"/>
    <x v="0"/>
    <d v="2024-12-12T00:00:00"/>
    <d v="2024-12-12T00:00:00"/>
    <s v="6DQ-R - Observation"/>
    <x v="0"/>
    <s v="Harry C. Withers Elementary School"/>
    <s v="3959 Northhaven Rd"/>
    <n v="75229"/>
    <n v="1"/>
    <n v="1"/>
    <n v="13"/>
    <n v="14"/>
    <m/>
  </r>
  <r>
    <x v="9"/>
    <x v="5"/>
    <d v="2024-12-12T00:00:00"/>
    <d v="2024-12-12T00:00:00"/>
    <s v="Payasos.Clowns"/>
    <x v="0"/>
    <s v="Lipscom ES"/>
    <s v="5801 Worth St, Dallas, TX"/>
    <n v="75214"/>
    <n v="2"/>
    <n v="282"/>
    <n v="0"/>
    <n v="282"/>
    <m/>
  </r>
  <r>
    <x v="13"/>
    <x v="0"/>
    <d v="2024-12-12T00:00:00"/>
    <d v="2024-12-18T00:00:00"/>
    <s v="Tour for New Parents/Students"/>
    <x v="0"/>
    <s v="Rosewood Center for Family Arts"/>
    <s v="5938 Skillman St"/>
    <n v="75231"/>
    <n v="2"/>
    <m/>
    <n v="9"/>
    <n v="9"/>
    <m/>
  </r>
  <r>
    <x v="14"/>
    <x v="9"/>
    <d v="2024-12-12T00:00:00"/>
    <d v="2024-12-12T00:00:00"/>
    <s v="Osiel Homeschool"/>
    <x v="0"/>
    <s v="The Sixth Floor Museum at Dealey Plaza"/>
    <s v="411 Elm Street"/>
    <n v="75202"/>
    <n v="1"/>
    <n v="18"/>
    <n v="12"/>
    <n v="30"/>
    <m/>
  </r>
  <r>
    <x v="16"/>
    <x v="0"/>
    <d v="2024-12-12T00:00:00"/>
    <d v="2024-12-12T00:00:00"/>
    <s v="All Access Art"/>
    <x v="0"/>
    <s v="Dallas Museum of Art"/>
    <s v="1717 N Harwood"/>
    <n v="75201"/>
    <n v="1"/>
    <m/>
    <n v="20"/>
    <n v="20"/>
    <m/>
  </r>
  <r>
    <x v="16"/>
    <x v="0"/>
    <d v="2024-12-12T00:00:00"/>
    <d v="2024-12-12T00:00:00"/>
    <s v="Middle School Workshop"/>
    <x v="0"/>
    <s v="W. E. Greiner Exploratory Arts Academy"/>
    <s v="501 S Edgefield Ave"/>
    <n v="75208"/>
    <n v="1"/>
    <m/>
    <n v="21"/>
    <n v="21"/>
    <m/>
  </r>
  <r>
    <x v="16"/>
    <x v="0"/>
    <d v="2024-12-12T00:00:00"/>
    <d v="2024-12-14T00:00:00"/>
    <s v="Arturo's Art &amp; Me"/>
    <x v="0"/>
    <s v="Dallas Museum of Art"/>
    <s v="1717 N Harwood"/>
    <n v="75201"/>
    <n v="2"/>
    <n v="22"/>
    <m/>
    <n v="22"/>
    <m/>
  </r>
  <r>
    <x v="39"/>
    <x v="0"/>
    <d v="2024-12-12T00:00:00"/>
    <d v="2024-12-12T00:00:00"/>
    <s v="Mentoring/clinic"/>
    <x v="0"/>
    <s v="Piedmont Global Academy"/>
    <s v="7625 Hume Dr"/>
    <s v="75227 "/>
    <n v="1"/>
    <m/>
    <n v="4"/>
    <n v="4"/>
    <m/>
  </r>
  <r>
    <x v="22"/>
    <x v="9"/>
    <d v="2024-12-12T00:00:00"/>
    <d v="2024-12-12T00:00:00"/>
    <s v="Guided Tour: Carolyn G. Bukhair Elementary"/>
    <x v="0"/>
    <s v="Nasher Sculpture Center"/>
    <s v="2001 Flora St. "/>
    <n v="75201"/>
    <n v="1"/>
    <m/>
    <n v="42"/>
    <n v="42"/>
    <m/>
  </r>
  <r>
    <x v="22"/>
    <x v="9"/>
    <d v="2024-12-12T00:00:00"/>
    <d v="2024-12-12T00:00:00"/>
    <s v="Guided Tour: Carolyn G. Bukhair Elementary"/>
    <x v="0"/>
    <s v="Nasher Sculpture Center"/>
    <s v="2001 Flora St. "/>
    <n v="75201"/>
    <n v="1"/>
    <m/>
    <n v="42"/>
    <n v="42"/>
    <m/>
  </r>
  <r>
    <x v="24"/>
    <x v="0"/>
    <d v="2024-12-12T00:00:00"/>
    <d v="2024-12-12T00:00:00"/>
    <s v="Onsite Lab: More than Meets the Eye - Dissection"/>
    <x v="0"/>
    <s v="Perot Museum of Nature and Science"/>
    <s v="2201 N Field Street"/>
    <n v="75201"/>
    <n v="3"/>
    <n v="94"/>
    <n v="13"/>
    <n v="107"/>
    <m/>
  </r>
  <r>
    <x v="24"/>
    <x v="0"/>
    <d v="2024-12-12T00:00:00"/>
    <d v="2024-12-12T00:00:00"/>
    <s v="Tech Truck "/>
    <x v="0"/>
    <s v="Dallas PL - Pleasant Grove Branch"/>
    <s v="7310 Lake June Rd"/>
    <s v="75217"/>
    <n v="1"/>
    <m/>
    <n v="14"/>
    <n v="14"/>
    <m/>
  </r>
  <r>
    <x v="42"/>
    <x v="0"/>
    <d v="2024-12-12T00:00:00"/>
    <d v="2024-12-12T00:00:00"/>
    <s v="Master Class with Alonzo King LINES Ballet (Tatum Quiñónez)"/>
    <x v="0"/>
    <s v="BTWHSPVA"/>
    <s v="2501 Flora St."/>
    <n v="75201"/>
    <n v="1"/>
    <n v="0"/>
    <n v="25"/>
    <n v="25"/>
    <m/>
  </r>
  <r>
    <x v="43"/>
    <x v="5"/>
    <d v="2024-12-12T00:00:00"/>
    <d v="2024-12-12T00:00:00"/>
    <s v="Charles Barr Concerts For Head Start"/>
    <x v="0"/>
    <s v="Wanda Meshack Smith Head Start Center"/>
    <s v="3950 Gannon Lane"/>
    <s v="75237"/>
    <n v="1"/>
    <n v="0"/>
    <n v="60"/>
    <n v="60"/>
    <m/>
  </r>
  <r>
    <x v="43"/>
    <x v="5"/>
    <d v="2024-12-12T00:00:00"/>
    <d v="2024-12-12T00:00:00"/>
    <s v="Charles Barr Concerts For Head Start"/>
    <x v="0"/>
    <s v="Wanda Meshack Smith Head Start Center"/>
    <s v="3950 Gannon Lane"/>
    <s v="75237"/>
    <n v="1"/>
    <n v="0"/>
    <n v="80"/>
    <n v="80"/>
    <m/>
  </r>
  <r>
    <x v="43"/>
    <x v="5"/>
    <d v="2024-12-12T00:00:00"/>
    <d v="2024-12-12T00:00:00"/>
    <s v="Charles Barr Concerts For Head Start"/>
    <x v="0"/>
    <s v="Wanda Meshack Smith Head Start Center"/>
    <s v="3950 Gannon Lane"/>
    <s v="75237"/>
    <n v="1"/>
    <n v="0"/>
    <n v="80"/>
    <n v="80"/>
    <m/>
  </r>
  <r>
    <x v="43"/>
    <x v="5"/>
    <d v="2024-12-12T00:00:00"/>
    <d v="2024-12-12T00:00:00"/>
    <s v="Dallas Area Senior Concerts"/>
    <x v="0"/>
    <s v="Brentwood Place Two"/>
    <s v="3505 South Buckner"/>
    <s v="75227"/>
    <n v="1"/>
    <n v="0"/>
    <n v="30"/>
    <n v="30"/>
    <m/>
  </r>
  <r>
    <x v="43"/>
    <x v="5"/>
    <d v="2024-12-12T00:00:00"/>
    <d v="2024-12-12T00:00:00"/>
    <s v="Dallas Area Senior Concerts"/>
    <x v="0"/>
    <s v="The Tradition Lovers Lane"/>
    <s v="5850 E. Lovers Lane"/>
    <s v="75206"/>
    <n v="1"/>
    <n v="0"/>
    <n v="20"/>
    <n v="20"/>
    <m/>
  </r>
  <r>
    <x v="43"/>
    <x v="5"/>
    <d v="2024-12-12T00:00:00"/>
    <d v="2024-12-12T00:00:00"/>
    <s v="Dallas Area Senior Concerts"/>
    <x v="0"/>
    <s v="The Tradition Lovers Lane: IL"/>
    <s v="5855 Milton Street"/>
    <s v="75206"/>
    <n v="1"/>
    <n v="0"/>
    <n v="15"/>
    <n v="15"/>
    <m/>
  </r>
  <r>
    <x v="43"/>
    <x v="5"/>
    <d v="2024-12-12T00:00:00"/>
    <d v="2024-12-12T00:00:00"/>
    <s v="Dallas Area Senior Concerts"/>
    <x v="0"/>
    <s v="Pres. Vill. N. Forefrnt Livg- Joyce Hall"/>
    <s v="8600 Skyline Drive"/>
    <s v="75243"/>
    <n v="1"/>
    <n v="0"/>
    <n v="50"/>
    <n v="50"/>
    <m/>
  </r>
  <r>
    <x v="26"/>
    <x v="1"/>
    <d v="2024-12-12T00:00:00"/>
    <d v="2024-12-12T00:00:00"/>
    <s v="Christmas Kwanzaa Concert Rehearsal"/>
    <x v="0"/>
    <s v="TBAAL "/>
    <s v="1309 Canton Street"/>
    <n v="75201"/>
    <n v="1"/>
    <n v="0"/>
    <n v="187"/>
    <n v="187"/>
    <m/>
  </r>
  <r>
    <x v="33"/>
    <x v="5"/>
    <d v="2024-12-12T00:00:00"/>
    <d v="2024-12-12T00:00:00"/>
    <s v="Touring Opera Performance"/>
    <x v="0"/>
    <s v="Ignacio Zaragoza Elementary"/>
    <s v="4550 Worth St"/>
    <n v="75246"/>
    <n v="1"/>
    <n v="0"/>
    <n v="111"/>
    <n v="111"/>
    <m/>
  </r>
  <r>
    <x v="32"/>
    <x v="8"/>
    <d v="2024-12-12T00:00:00"/>
    <d v="2024-12-12T00:00:00"/>
    <s v="USAFF co-presents NT: Live &quot;Hamlet&quot; screening 1 (co-presented with Angelika Dallas)"/>
    <x v="0"/>
    <s v="Angelika Film Center Dallas"/>
    <s v="5321 E Mockingbird Ln"/>
    <n v="75206"/>
    <n v="1"/>
    <n v="33"/>
    <n v="0"/>
    <n v="33"/>
    <m/>
  </r>
  <r>
    <x v="42"/>
    <x v="5"/>
    <d v="2024-12-13T00:00:00"/>
    <d v="2024-12-13T00:00:00"/>
    <s v="Santos Salon with Alonzo King LINES Ballet's Robert Rosenwasser (Live Stream)"/>
    <x v="1"/>
    <s v="Virtual"/>
    <s v="Virtual"/>
    <s v="Virtual"/>
    <n v="1"/>
    <n v="0"/>
    <n v="124"/>
    <n v="124"/>
    <m/>
  </r>
  <r>
    <x v="0"/>
    <x v="5"/>
    <d v="2024-12-13T00:00:00"/>
    <d v="2024-12-13T00:00:00"/>
    <s v="Posada Performance"/>
    <x v="0"/>
    <s v="Anita Martinez Recreation Center"/>
    <s v="3212 N Winnetka Ave, Dallas, TX 75212"/>
    <n v="75212"/>
    <n v="1"/>
    <n v="21"/>
    <n v="0"/>
    <n v="21"/>
    <m/>
  </r>
  <r>
    <x v="2"/>
    <x v="5"/>
    <d v="2024-12-13T00:00:00"/>
    <d v="2024-12-13T00:00:00"/>
    <s v="Creative Mornings - &quot;Cycle&quot; w/ J. Damany Daniel "/>
    <x v="0"/>
    <s v="Arts Mission Oak Cliff"/>
    <s v="410 S Windomere Ave"/>
    <n v="75208"/>
    <n v="1"/>
    <n v="0"/>
    <n v="65"/>
    <n v="65"/>
    <m/>
  </r>
  <r>
    <x v="7"/>
    <x v="0"/>
    <d v="2024-12-13T00:00:00"/>
    <d v="2024-12-13T00:00:00"/>
    <s v="Thriving Minds After School "/>
    <x v="0"/>
    <s v="Anne Frank Elementary School"/>
    <s v="5201 Celestial Rd"/>
    <n v="75254"/>
    <n v="1"/>
    <n v="0"/>
    <n v="39"/>
    <n v="39"/>
    <n v="11"/>
  </r>
  <r>
    <x v="7"/>
    <x v="0"/>
    <d v="2024-12-13T00:00:00"/>
    <d v="2024-12-13T00:00:00"/>
    <s v="Thriving Minds After School"/>
    <x v="0"/>
    <s v="Lakewood Elementary School"/>
    <s v="3010 Hillbrook St"/>
    <n v="75214"/>
    <n v="1"/>
    <n v="0"/>
    <n v="32"/>
    <n v="32"/>
    <m/>
  </r>
  <r>
    <x v="7"/>
    <x v="0"/>
    <d v="2024-12-13T00:00:00"/>
    <d v="2024-12-13T00:00:00"/>
    <s v="Thriving Minds After School"/>
    <x v="0"/>
    <s v="Nathan Adams Elementary School"/>
    <s v="12600 Welch Rd"/>
    <n v="75244"/>
    <n v="1"/>
    <n v="0"/>
    <n v="26"/>
    <n v="26"/>
    <m/>
  </r>
  <r>
    <x v="7"/>
    <x v="0"/>
    <d v="2024-12-13T00:00:00"/>
    <d v="2024-12-13T00:00:00"/>
    <s v="Thriving Minds After School"/>
    <x v="0"/>
    <s v="Montessori Academy at Onesimo Hernandez"/>
    <s v="5555 Maple Ave"/>
    <n v="75235"/>
    <n v="1"/>
    <n v="0"/>
    <n v="35"/>
    <n v="35"/>
    <m/>
  </r>
  <r>
    <x v="7"/>
    <x v="0"/>
    <d v="2024-12-13T00:00:00"/>
    <d v="2024-12-13T00:00:00"/>
    <s v="Thriving Minds After School"/>
    <x v="0"/>
    <s v="Rosemont Lower School"/>
    <s v="1919 Stevens Forest Dr"/>
    <n v="75208"/>
    <n v="1"/>
    <n v="0"/>
    <n v="80"/>
    <n v="80"/>
    <m/>
  </r>
  <r>
    <x v="7"/>
    <x v="0"/>
    <d v="2024-12-13T00:00:00"/>
    <d v="2024-12-13T00:00:00"/>
    <s v="Thriving Minds After School"/>
    <x v="0"/>
    <s v="Rosemont Upper School"/>
    <s v="719 N Montclair Ave"/>
    <n v="75208"/>
    <n v="1"/>
    <n v="0"/>
    <n v="11"/>
    <n v="11"/>
    <m/>
  </r>
  <r>
    <x v="7"/>
    <x v="0"/>
    <d v="2024-12-13T00:00:00"/>
    <d v="2024-12-13T00:00:00"/>
    <s v="Thriving Minds After School"/>
    <x v="0"/>
    <s v="Sudie L. Williams TAG Academy"/>
    <s v="12600 Welch Rd"/>
    <n v="75244"/>
    <n v="1"/>
    <n v="0"/>
    <n v="3"/>
    <n v="3"/>
    <m/>
  </r>
  <r>
    <x v="7"/>
    <x v="0"/>
    <d v="2024-12-13T00:00:00"/>
    <d v="2024-12-13T00:00:00"/>
    <s v="Thriving Minds After School"/>
    <x v="0"/>
    <s v="Harry C. Withers Elementary School"/>
    <s v="3959 Northhaven Rd"/>
    <n v="75229"/>
    <n v="1"/>
    <n v="0"/>
    <n v="77"/>
    <n v="77"/>
    <m/>
  </r>
  <r>
    <x v="7"/>
    <x v="0"/>
    <d v="2024-12-13T00:00:00"/>
    <d v="2024-12-13T00:00:00"/>
    <s v="6DQ-R - Observation"/>
    <x v="0"/>
    <s v="Prestonwood Montessori at E.D. Walker"/>
    <s v="5700 Wozencraft Dr"/>
    <s v=" 75230"/>
    <n v="1"/>
    <n v="1"/>
    <n v="7"/>
    <n v="8"/>
    <m/>
  </r>
  <r>
    <x v="9"/>
    <x v="5"/>
    <d v="2024-12-13T00:00:00"/>
    <d v="2024-12-13T00:00:00"/>
    <s v="Payasos.Clowns"/>
    <x v="0"/>
    <s v="Zaragoza ES"/>
    <s v="4550 Worth Street, Dallas, TX"/>
    <n v="75246"/>
    <n v="2"/>
    <n v="208"/>
    <n v="0"/>
    <n v="208"/>
    <m/>
  </r>
  <r>
    <x v="16"/>
    <x v="0"/>
    <d v="2024-12-13T00:00:00"/>
    <d v="2024-12-13T00:00:00"/>
    <s v="Senior Program"/>
    <x v="0"/>
    <s v="WellMed Redbird Square"/>
    <s v="3107 W Camp Wisdom Rd, Ste 170, Dallas, TX 75237"/>
    <n v="75237"/>
    <n v="1"/>
    <m/>
    <n v="6"/>
    <n v="6"/>
    <m/>
  </r>
  <r>
    <x v="16"/>
    <x v="0"/>
    <d v="2024-12-13T00:00:00"/>
    <d v="2024-12-13T00:00:00"/>
    <s v="All Access Art Offsite"/>
    <x v="0"/>
    <s v="Rays of Light"/>
    <s v="9201 Inwood Rd"/>
    <n v="75220"/>
    <n v="1"/>
    <m/>
    <n v="35"/>
    <n v="35"/>
    <m/>
  </r>
  <r>
    <x v="53"/>
    <x v="5"/>
    <d v="2024-12-13T00:00:00"/>
    <d v="2024-12-13T00:00:00"/>
    <s v="Sounds of the Season - Sax Quartet"/>
    <x v="0"/>
    <s v="NorthPark North Plaza"/>
    <s v="8687 N Central Expwy"/>
    <n v="75225"/>
    <n v="1"/>
    <n v="0"/>
    <s v="unknown"/>
    <n v="0"/>
    <m/>
  </r>
  <r>
    <x v="40"/>
    <x v="1"/>
    <d v="2024-12-13T00:00:00"/>
    <d v="2024-12-13T00:00:00"/>
    <s v="Rehearsal for Christmas with Orpheus"/>
    <x v="0"/>
    <s v="First Unitarian of Dallas"/>
    <s v="4015 Normandy Ave."/>
    <n v="75205"/>
    <n v="1"/>
    <m/>
    <n v="26"/>
    <n v="26"/>
    <m/>
  </r>
  <r>
    <x v="24"/>
    <x v="0"/>
    <d v="2024-12-13T00:00:00"/>
    <d v="2024-12-13T00:00:00"/>
    <s v="Family Science Night: Perot Museum Exhibits"/>
    <x v="0"/>
    <s v="Ewell D. Walker Middle School"/>
    <s v="12532 Nuestra Drive"/>
    <n v="75230"/>
    <n v="1"/>
    <m/>
    <n v="210"/>
    <n v="210"/>
    <m/>
  </r>
  <r>
    <x v="41"/>
    <x v="9"/>
    <d v="2024-12-13T00:00:00"/>
    <d v="2024-12-13T00:00:00"/>
    <s v="Oak Cliff Chamber of Commerce Tour"/>
    <x v="0"/>
    <s v="Bishop Arts Theatre"/>
    <s v="215 S Tyler Street"/>
    <n v="75208"/>
    <n v="1"/>
    <m/>
    <n v="54"/>
    <n v="54"/>
    <m/>
  </r>
  <r>
    <x v="41"/>
    <x v="0"/>
    <d v="2024-12-13T00:00:00"/>
    <d v="2024-12-13T00:00:00"/>
    <s v="PatioLive!"/>
    <x v="0"/>
    <s v="Iris Memory Care"/>
    <s v="3611 Dickason Avenue"/>
    <n v="75219"/>
    <n v="1"/>
    <m/>
    <n v="41"/>
    <n v="41"/>
    <m/>
  </r>
  <r>
    <x v="42"/>
    <x v="5"/>
    <d v="2024-12-13T00:00:00"/>
    <d v="2024-12-13T00:00:00"/>
    <s v="Alonzo King LINES Ballet Performance"/>
    <x v="0"/>
    <s v="Winspear Opera House"/>
    <s v="2403 Flora St."/>
    <n v="75201"/>
    <n v="1"/>
    <n v="804"/>
    <n v="212"/>
    <n v="1016"/>
    <m/>
  </r>
  <r>
    <x v="42"/>
    <x v="5"/>
    <d v="2024-12-13T00:00:00"/>
    <d v="2024-12-13T00:00:00"/>
    <s v="Santos Salon with Alonzo King LINES Ballet's Robert Rosenwasser"/>
    <x v="0"/>
    <s v="Winspear Opera House"/>
    <s v="2403 Flora St."/>
    <n v="75201"/>
    <n v="1"/>
    <n v="0"/>
    <n v="65"/>
    <n v="65"/>
    <m/>
  </r>
  <r>
    <x v="42"/>
    <x v="3"/>
    <d v="2024-12-13T00:00:00"/>
    <d v="2024-12-13T00:00:00"/>
    <s v="Alonzo King LINES Ballet Post-Performance Artist Talkback"/>
    <x v="0"/>
    <s v="Winspear Opera House"/>
    <s v="2403 Flora St."/>
    <n v="75201"/>
    <n v="1"/>
    <n v="0"/>
    <n v="150"/>
    <n v="150"/>
    <m/>
  </r>
  <r>
    <x v="43"/>
    <x v="5"/>
    <d v="2024-12-13T00:00:00"/>
    <d v="2024-12-13T00:00:00"/>
    <s v="Dallas Area Senior Concerts"/>
    <x v="0"/>
    <s v="Jackson Living Center"/>
    <s v="105 Juliette Fowler St.   "/>
    <s v="75214"/>
    <n v="1"/>
    <n v="0"/>
    <n v="27"/>
    <n v="27"/>
    <m/>
  </r>
  <r>
    <x v="43"/>
    <x v="5"/>
    <d v="2024-12-13T00:00:00"/>
    <d v="2024-12-13T00:00:00"/>
    <s v="Dallas Area Senior Concerts"/>
    <x v="0"/>
    <s v="Juliette Fowler Christian Apartments"/>
    <s v="105 Juliette Fowler St.   P.O. Box 140206"/>
    <s v="75214"/>
    <n v="1"/>
    <n v="0"/>
    <n v="8"/>
    <n v="8"/>
    <m/>
  </r>
  <r>
    <x v="43"/>
    <x v="5"/>
    <d v="2024-12-13T00:00:00"/>
    <d v="2024-12-13T00:00:00"/>
    <s v="Dallas Area Senior Concerts"/>
    <x v="0"/>
    <s v="Jewish Community Center"/>
    <s v="7900 Northaven Road"/>
    <s v="75230"/>
    <n v="1"/>
    <n v="0"/>
    <n v="100"/>
    <n v="100"/>
    <m/>
  </r>
  <r>
    <x v="43"/>
    <x v="5"/>
    <d v="2024-12-13T00:00:00"/>
    <d v="2024-12-13T00:00:00"/>
    <s v="Dallas Area Senior Concerts"/>
    <x v="0"/>
    <s v="Goodwill Industries of Dallas"/>
    <s v="3020 North Westmoreland"/>
    <s v="75212"/>
    <n v="1"/>
    <n v="0"/>
    <n v="130"/>
    <n v="130"/>
    <m/>
  </r>
  <r>
    <x v="26"/>
    <x v="5"/>
    <d v="2024-12-13T00:00:00"/>
    <d v="2024-12-13T00:00:00"/>
    <s v="Christmas Kwanzaa Concert  (morning)"/>
    <x v="0"/>
    <s v="TBAAL "/>
    <s v="1309 Canton Street"/>
    <n v="75201"/>
    <n v="1"/>
    <n v="687"/>
    <n v="0"/>
    <n v="687"/>
    <m/>
  </r>
  <r>
    <x v="37"/>
    <x v="5"/>
    <d v="2024-12-13T00:00:00"/>
    <d v="2024-12-13T00:00:00"/>
    <s v="2425-111A Cake &amp; Prose: A Christmas Carol"/>
    <x v="0"/>
    <s v="Apprentice Oak Cliff"/>
    <s v="919 Morrell Ave #110"/>
    <n v="75203"/>
    <n v="1"/>
    <n v="10"/>
    <n v="23"/>
    <n v="33"/>
    <m/>
  </r>
  <r>
    <x v="37"/>
    <x v="0"/>
    <d v="2024-12-14T00:00:00"/>
    <d v="2024-12-14T00:00:00"/>
    <s v="Saturday Stone Soup"/>
    <x v="1"/>
    <s v="Virtual"/>
    <s v="Virtual"/>
    <s v="Virtual"/>
    <n v="1"/>
    <n v="0"/>
    <n v="7"/>
    <n v="7"/>
    <n v="10"/>
  </r>
  <r>
    <x v="2"/>
    <x v="5"/>
    <d v="2024-12-14T00:00:00"/>
    <d v="2024-12-14T00:00:00"/>
    <s v="Katie Anderson - Piano Recital "/>
    <x v="0"/>
    <s v="Arts Mission Oak Cliff"/>
    <s v="410 S Windomere Ave"/>
    <n v="75208"/>
    <n v="1"/>
    <n v="0"/>
    <n v="65"/>
    <n v="65"/>
    <m/>
  </r>
  <r>
    <x v="4"/>
    <x v="5"/>
    <d v="2024-12-14T00:00:00"/>
    <d v="2024-12-14T00:00:00"/>
    <s v="Nutcracker: Short and Suite"/>
    <x v="0"/>
    <s v="Northpark Center"/>
    <s v="8687 N Central Expressway"/>
    <n v="75225"/>
    <n v="1"/>
    <n v="0"/>
    <n v="1000"/>
    <n v="1000"/>
    <m/>
  </r>
  <r>
    <x v="5"/>
    <x v="1"/>
    <d v="2024-12-14T00:00:00"/>
    <d v="2024-12-14T00:00:00"/>
    <s v="Nutcracker Rehearsals"/>
    <x v="0"/>
    <s v="BNT Studios"/>
    <s v="10675 E. Northwest Higway, Suite 2400"/>
    <n v="75238"/>
    <n v="5"/>
    <n v="0"/>
    <n v="56"/>
    <n v="56"/>
    <m/>
  </r>
  <r>
    <x v="5"/>
    <x v="5"/>
    <d v="2024-12-14T00:00:00"/>
    <d v="2024-12-14T00:00:00"/>
    <s v="Nutcracker Rehearsals"/>
    <x v="0"/>
    <s v="NorthPark Center"/>
    <s v="8687 N Central Expy"/>
    <n v="75225"/>
    <n v="1"/>
    <n v="0"/>
    <n v="2500"/>
    <n v="2500"/>
    <n v="10"/>
  </r>
  <r>
    <x v="7"/>
    <x v="0"/>
    <d v="2024-12-14T00:00:00"/>
    <d v="2024-12-14T00:00:00"/>
    <s v="Dallas Game Design"/>
    <x v="0"/>
    <s v="Big Thought HQ"/>
    <s v="1409 Botham Jean Blvd., Suite 1015"/>
    <n v="75215"/>
    <n v="1"/>
    <n v="0"/>
    <n v="14"/>
    <n v="14"/>
    <m/>
  </r>
  <r>
    <x v="7"/>
    <x v="0"/>
    <d v="2024-12-14T00:00:00"/>
    <d v="2024-12-14T00:00:00"/>
    <s v="The Fellowship Initiative"/>
    <x v="0"/>
    <s v="Big Thought HQ"/>
    <s v="1409 Botham Jean Blvd., Suite 1015"/>
    <n v="75215"/>
    <n v="1"/>
    <n v="0"/>
    <n v="20"/>
    <n v="20"/>
    <m/>
  </r>
  <r>
    <x v="50"/>
    <x v="0"/>
    <d v="2024-12-14T00:00:00"/>
    <d v="2024-12-14T00:00:00"/>
    <s v="Open Studio"/>
    <x v="0"/>
    <s v="Color Me Empowered HQ"/>
    <s v="2101 West Clarendon"/>
    <n v="75208"/>
    <n v="1"/>
    <n v="0"/>
    <n v="4"/>
    <n v="4"/>
    <m/>
  </r>
  <r>
    <x v="50"/>
    <x v="0"/>
    <d v="2024-12-14T00:00:00"/>
    <d v="2024-12-14T00:00:00"/>
    <s v="Open Studio"/>
    <x v="0"/>
    <s v="Color Me Empowered HQ"/>
    <s v="2101 West Clarendon"/>
    <n v="75208"/>
    <n v="1"/>
    <n v="0"/>
    <n v="4"/>
    <n v="4"/>
    <m/>
  </r>
  <r>
    <x v="16"/>
    <x v="0"/>
    <d v="2024-12-14T00:00:00"/>
    <d v="2024-12-14T00:00:00"/>
    <s v="Family Workshop"/>
    <x v="0"/>
    <s v="Dallas Museum of Art"/>
    <s v="1717 N Harwood"/>
    <n v="75201"/>
    <n v="1"/>
    <n v="18"/>
    <m/>
    <n v="18"/>
    <m/>
  </r>
  <r>
    <x v="45"/>
    <x v="5"/>
    <d v="2024-12-14T00:00:00"/>
    <d v="2024-12-14T00:00:00"/>
    <s v="Christmas Pops Performance"/>
    <x v="0"/>
    <s v="Meyerson"/>
    <s v="2301 Flora St"/>
    <n v="75201"/>
    <n v="2"/>
    <n v="2397"/>
    <n v="16"/>
    <n v="2413"/>
    <m/>
  </r>
  <r>
    <x v="20"/>
    <x v="8"/>
    <d v="2024-12-14T00:00:00"/>
    <d v="2024-12-14T00:00:00"/>
    <s v="Christmas Music Under the Dome and Christmas Market Place"/>
    <x v="0"/>
    <s v="African American Museum"/>
    <s v="3536 Grand Avenue"/>
    <n v="75210"/>
    <n v="1"/>
    <m/>
    <n v="260"/>
    <n v="260"/>
    <m/>
  </r>
  <r>
    <x v="40"/>
    <x v="1"/>
    <d v="2024-12-14T00:00:00"/>
    <d v="2024-12-14T00:00:00"/>
    <s v="Rehearsal for Christmas with Orpheus"/>
    <x v="0"/>
    <s v="Royal Lane Baptist Church"/>
    <s v="6707 Royal Lane"/>
    <n v="75230"/>
    <n v="2"/>
    <m/>
    <n v="26"/>
    <n v="26"/>
    <m/>
  </r>
  <r>
    <x v="48"/>
    <x v="0"/>
    <d v="2024-12-14T00:00:00"/>
    <d v="2024-12-14T00:00:00"/>
    <m/>
    <x v="0"/>
    <s v="MPS Studios "/>
    <s v="141 Regal Row"/>
    <n v="75247"/>
    <n v="1"/>
    <n v="0"/>
    <n v="17"/>
    <n v="17"/>
    <m/>
  </r>
  <r>
    <x v="23"/>
    <x v="5"/>
    <d v="2024-12-14T00:00:00"/>
    <d v="2024-12-14T00:00:00"/>
    <s v="Pastorela at the Cathedral"/>
    <x v="0"/>
    <s v="National Shrine Cathedral of Our Lady of Guadalupe"/>
    <s v="2215 Ross Ave"/>
    <n v="75201"/>
    <n v="1"/>
    <n v="482"/>
    <n v="4"/>
    <n v="486"/>
    <m/>
  </r>
  <r>
    <x v="24"/>
    <x v="0"/>
    <d v="2024-12-14T00:00:00"/>
    <d v="2024-12-14T00:00:00"/>
    <s v="Tech Truck "/>
    <x v="0"/>
    <s v="Dallas Public Library Maker Club"/>
    <s v="1515 Young St"/>
    <n v="75201"/>
    <n v="1"/>
    <m/>
    <n v="10"/>
    <n v="10"/>
    <m/>
  </r>
  <r>
    <x v="43"/>
    <x v="5"/>
    <d v="2024-12-14T00:00:00"/>
    <d v="2024-12-14T00:00:00"/>
    <s v="Dallas Area Senior Concerts"/>
    <x v="0"/>
    <s v="Home of Stacey Angel"/>
    <s v="3200 Southwestern Boulevard"/>
    <s v="75225"/>
    <n v="1"/>
    <n v="0"/>
    <n v="50"/>
    <n v="50"/>
    <m/>
  </r>
  <r>
    <x v="43"/>
    <x v="5"/>
    <d v="2024-12-14T00:00:00"/>
    <d v="2024-12-14T00:00:00"/>
    <s v="Dallas Area Senior Concerts"/>
    <x v="0"/>
    <s v="Home of Stacey Angel"/>
    <s v="3200 Southwestern Boulevard"/>
    <s v="75225"/>
    <n v="1"/>
    <n v="0"/>
    <n v="50"/>
    <n v="50"/>
    <m/>
  </r>
  <r>
    <x v="49"/>
    <x v="1"/>
    <d v="2024-12-14T00:00:00"/>
    <d v="2024-12-14T00:00:00"/>
    <s v="Bandan Koro Rehearsal "/>
    <x v="0"/>
    <s v="Sammons Center for the Arts"/>
    <s v="3630 Harry Hines Blvd"/>
    <n v="75219"/>
    <n v="1"/>
    <n v="0"/>
    <n v="20"/>
    <n v="20"/>
    <m/>
  </r>
  <r>
    <x v="49"/>
    <x v="0"/>
    <d v="2024-12-14T00:00:00"/>
    <d v="2024-12-14T00:00:00"/>
    <s v="BK Saturdays - Bandan Koro Community Class "/>
    <x v="0"/>
    <s v="Sammons Center for the Arts"/>
    <s v="3630 Harry Hines Blvd"/>
    <n v="75219"/>
    <n v="1"/>
    <n v="0"/>
    <n v="45"/>
    <n v="45"/>
    <m/>
  </r>
  <r>
    <x v="26"/>
    <x v="5"/>
    <d v="2024-12-14T00:00:00"/>
    <d v="2024-12-14T00:00:00"/>
    <s v="Christmas Kwanzaa Concert  (evening))"/>
    <x v="0"/>
    <s v="TBAAL "/>
    <s v="1309 Canton Street"/>
    <n v="75201"/>
    <n v="1"/>
    <n v="588"/>
    <n v="0"/>
    <n v="588"/>
    <m/>
  </r>
  <r>
    <x v="26"/>
    <x v="3"/>
    <d v="2024-12-14T00:00:00"/>
    <d v="2024-12-14T00:00:00"/>
    <s v="Roundtable Writers Breakfas"/>
    <x v="0"/>
    <s v="TBAAL "/>
    <s v="1309 Canton Street"/>
    <n v="75201"/>
    <n v="1"/>
    <n v="35"/>
    <n v="0"/>
    <n v="35"/>
    <m/>
  </r>
  <r>
    <x v="26"/>
    <x v="3"/>
    <d v="2024-12-14T00:00:00"/>
    <d v="2024-12-14T00:00:00"/>
    <s v="Kevin Felder Meeting"/>
    <x v="0"/>
    <s v="TBAAL "/>
    <s v="1309 Canton Street"/>
    <n v="75201"/>
    <n v="1"/>
    <n v="1"/>
    <n v="45"/>
    <n v="45"/>
    <m/>
  </r>
  <r>
    <x v="2"/>
    <x v="5"/>
    <d v="2024-12-15T00:00:00"/>
    <d v="2024-12-15T00:00:00"/>
    <s v="Cut X Cupid - Fashion Show "/>
    <x v="0"/>
    <s v="Arts Mission Oak Cliff"/>
    <s v="410 S Windomere Ave"/>
    <n v="75208"/>
    <n v="1"/>
    <n v="13"/>
    <n v="0"/>
    <n v="0"/>
    <m/>
  </r>
  <r>
    <x v="45"/>
    <x v="5"/>
    <d v="2024-12-15T00:00:00"/>
    <d v="2024-12-15T00:00:00"/>
    <s v="Christmas Pops Performance"/>
    <x v="0"/>
    <s v="Meyerson"/>
    <s v="2301 Flora St"/>
    <n v="75201"/>
    <n v="1"/>
    <n v="1680"/>
    <n v="11"/>
    <n v="1691"/>
    <m/>
  </r>
  <r>
    <x v="39"/>
    <x v="1"/>
    <d v="2024-12-15T00:00:00"/>
    <d v="2024-12-15T00:00:00"/>
    <s v="GDYO On-stage Rehearsals"/>
    <x v="0"/>
    <s v="Meyerson Symphony Center"/>
    <s v="2301 Flora St."/>
    <n v="75201"/>
    <n v="2"/>
    <n v="84"/>
    <n v="10"/>
    <n v="94"/>
    <m/>
  </r>
  <r>
    <x v="39"/>
    <x v="1"/>
    <d v="2024-12-15T00:00:00"/>
    <d v="2024-12-15T00:00:00"/>
    <s v="Ensemble Rehearsals"/>
    <x v="0"/>
    <s v="Sammons Center for the Arts"/>
    <s v="3630 Harry Hines Blvd"/>
    <n v="75219"/>
    <n v="5"/>
    <n v="225"/>
    <n v="22"/>
    <n v="247"/>
    <m/>
  </r>
  <r>
    <x v="52"/>
    <x v="5"/>
    <d v="2024-12-15T00:00:00"/>
    <d v="2024-12-15T00:00:00"/>
    <s v="Unwrap the Joy Concert"/>
    <x v="0"/>
    <s v="Moody Performance Hall"/>
    <s v="2520 Flora St."/>
    <n v="75201"/>
    <n v="66"/>
    <n v="204"/>
    <n v="56"/>
    <n v="260"/>
    <m/>
  </r>
  <r>
    <x v="26"/>
    <x v="3"/>
    <d v="2024-12-15T00:00:00"/>
    <d v="2024-12-15T00:00:00"/>
    <s v="Reunion Church"/>
    <x v="0"/>
    <s v="TBAAL "/>
    <s v="1309 Canton Street"/>
    <n v="75201"/>
    <n v="1"/>
    <n v="1"/>
    <n v="679"/>
    <n v="679"/>
    <m/>
  </r>
  <r>
    <x v="0"/>
    <x v="0"/>
    <d v="2024-12-16T00:00:00"/>
    <d v="2024-12-09T00:00:00"/>
    <s v="Discovery Monday: Las Posadas"/>
    <x v="1"/>
    <s v="Zoom"/>
    <m/>
    <m/>
    <n v="1"/>
    <n v="0"/>
    <n v="6"/>
    <n v="6"/>
    <m/>
  </r>
  <r>
    <x v="1"/>
    <x v="2"/>
    <d v="2024-12-16T00:00:00"/>
    <d v="2024-12-16T00:00:00"/>
    <s v="Song Creation"/>
    <x v="0"/>
    <s v="Stevens Park Elementary (DISD)"/>
    <s v="2615 W Colorado Blvd, Dallas, TX"/>
    <n v="75211"/>
    <n v="12"/>
    <m/>
    <n v="95"/>
    <n v="95"/>
    <m/>
  </r>
  <r>
    <x v="1"/>
    <x v="1"/>
    <d v="2024-12-16T00:00:00"/>
    <d v="2024-12-16T00:00:00"/>
    <s v="Rehearsal "/>
    <x v="0"/>
    <s v="Our Lady of Perpetual Help "/>
    <s v="7625 Cortland Avenue Dallas, TX "/>
    <n v="75235"/>
    <n v="16"/>
    <n v="100"/>
    <m/>
    <n v="100"/>
    <m/>
  </r>
  <r>
    <x v="3"/>
    <x v="5"/>
    <d v="2024-12-16T00:00:00"/>
    <d v="2024-12-16T00:00:00"/>
    <s v="OK2BX Foundation presents: Dallas Street Choir Holiday Show"/>
    <x v="0"/>
    <s v="Artstillery"/>
    <s v="723 Fort Worth Avenue"/>
    <n v="75208"/>
    <n v="1"/>
    <n v="0"/>
    <n v="64"/>
    <n v="64"/>
    <m/>
  </r>
  <r>
    <x v="5"/>
    <x v="1"/>
    <d v="2024-12-16T00:00:00"/>
    <d v="2024-12-20T00:00:00"/>
    <s v="Nutcracker Rehearsals"/>
    <x v="0"/>
    <s v="Moody Performance Hall"/>
    <s v="2520 Flora St,"/>
    <n v="75201"/>
    <n v="8"/>
    <n v="0"/>
    <n v="85"/>
    <n v="85"/>
    <m/>
  </r>
  <r>
    <x v="7"/>
    <x v="0"/>
    <d v="2024-12-16T00:00:00"/>
    <d v="2024-12-16T00:00:00"/>
    <s v="(A)Live"/>
    <x v="0"/>
    <s v="Rosemont Upper School"/>
    <s v="719 N Montclair Ave"/>
    <n v="75208"/>
    <n v="1"/>
    <n v="0"/>
    <n v="11"/>
    <n v="11"/>
    <m/>
  </r>
  <r>
    <x v="7"/>
    <x v="0"/>
    <d v="2024-12-16T00:00:00"/>
    <d v="2024-12-16T00:00:00"/>
    <s v="Creative Solutions"/>
    <x v="0"/>
    <s v="Evening Reporting Center (ERC)"/>
    <s v="1673 Terre Colony Ct"/>
    <n v="75211"/>
    <n v="1"/>
    <n v="0"/>
    <n v="5"/>
    <n v="5"/>
    <m/>
  </r>
  <r>
    <x v="7"/>
    <x v="0"/>
    <d v="2024-12-16T00:00:00"/>
    <d v="2024-12-16T00:00:00"/>
    <s v="Thriving Minds After School "/>
    <x v="0"/>
    <s v="Anne Frank Elementary School"/>
    <s v="5201 Celestial Rd"/>
    <n v="75254"/>
    <n v="1"/>
    <n v="0"/>
    <n v="36"/>
    <n v="36"/>
    <m/>
  </r>
  <r>
    <x v="7"/>
    <x v="0"/>
    <d v="2024-12-16T00:00:00"/>
    <d v="2024-12-16T00:00:00"/>
    <s v="Thriving Minds After School"/>
    <x v="0"/>
    <s v="Lakewood Elementary School"/>
    <s v="3011 Hillbrook St"/>
    <n v="75214"/>
    <n v="1"/>
    <n v="0"/>
    <n v="45"/>
    <n v="45"/>
    <m/>
  </r>
  <r>
    <x v="7"/>
    <x v="0"/>
    <d v="2024-12-16T00:00:00"/>
    <d v="2024-12-16T00:00:00"/>
    <s v="Thriving Minds After School"/>
    <x v="0"/>
    <s v="Nathan Adams Elementary School"/>
    <s v="12600 Welch Rd"/>
    <n v="75244"/>
    <n v="1"/>
    <n v="0"/>
    <n v="24"/>
    <n v="24"/>
    <m/>
  </r>
  <r>
    <x v="7"/>
    <x v="0"/>
    <d v="2024-12-16T00:00:00"/>
    <d v="2024-12-16T00:00:00"/>
    <s v="Thriving Minds After School"/>
    <x v="0"/>
    <s v="Montessori Academy at Onesimo Hernandez"/>
    <s v="5555 Maple Ave"/>
    <n v="75235"/>
    <n v="1"/>
    <n v="0"/>
    <n v="48"/>
    <n v="48"/>
    <m/>
  </r>
  <r>
    <x v="7"/>
    <x v="0"/>
    <d v="2024-12-16T00:00:00"/>
    <d v="2024-12-16T00:00:00"/>
    <s v="Thriving Minds After School"/>
    <x v="0"/>
    <s v="Rosemont Lower School"/>
    <s v="1919 Stevens Forest Dr"/>
    <n v="75208"/>
    <n v="1"/>
    <n v="0"/>
    <n v="86"/>
    <n v="86"/>
    <m/>
  </r>
  <r>
    <x v="7"/>
    <x v="0"/>
    <d v="2024-12-16T00:00:00"/>
    <d v="2024-12-16T00:00:00"/>
    <s v="Thriving Minds After School"/>
    <x v="0"/>
    <s v="Rosemont Upper School"/>
    <s v="719 N Montclair Ave"/>
    <n v="75208"/>
    <n v="1"/>
    <n v="0"/>
    <n v="21"/>
    <n v="21"/>
    <m/>
  </r>
  <r>
    <x v="7"/>
    <x v="0"/>
    <d v="2024-12-16T00:00:00"/>
    <d v="2024-12-16T00:00:00"/>
    <s v="Thriving Minds After School"/>
    <x v="0"/>
    <s v="Sudie L. Williams TAG Academy"/>
    <s v="12600 Welch Rd"/>
    <n v="75244"/>
    <n v="1"/>
    <n v="0"/>
    <n v="11"/>
    <n v="11"/>
    <m/>
  </r>
  <r>
    <x v="7"/>
    <x v="0"/>
    <d v="2024-12-16T00:00:00"/>
    <d v="2024-12-16T00:00:00"/>
    <s v="Thriving Minds After School"/>
    <x v="0"/>
    <s v="Harry C. Withers Elementary School"/>
    <s v="3959 Northhaven Rd"/>
    <n v="75229"/>
    <n v="1"/>
    <n v="0"/>
    <n v="78"/>
    <n v="78"/>
    <m/>
  </r>
  <r>
    <x v="7"/>
    <x v="0"/>
    <d v="2024-12-16T00:00:00"/>
    <d v="2024-12-16T00:00:00"/>
    <s v="(A)Live"/>
    <x v="0"/>
    <s v="Sudie L. Williams TAG Academy"/>
    <s v="12600 Welch Rd"/>
    <n v="75244"/>
    <n v="1"/>
    <n v="0"/>
    <n v="10"/>
    <n v="10"/>
    <m/>
  </r>
  <r>
    <x v="9"/>
    <x v="5"/>
    <d v="2024-12-16T00:00:00"/>
    <d v="2024-12-16T00:00:00"/>
    <s v="Payasos.Clowns"/>
    <x v="0"/>
    <s v="Casa View Es"/>
    <s v="2100 N. Farola Dr. Dallas, TEXAS,"/>
    <n v="75228"/>
    <n v="2"/>
    <n v="491"/>
    <n v="0"/>
    <n v="491"/>
    <m/>
  </r>
  <r>
    <x v="40"/>
    <x v="1"/>
    <d v="2024-12-16T00:00:00"/>
    <d v="2024-12-16T00:00:00"/>
    <s v="Rehearsal for Christmas with Orpheus"/>
    <x v="0"/>
    <s v="Christ the King Church"/>
    <s v="8017 Preston Road"/>
    <n v="75225"/>
    <n v="1"/>
    <m/>
    <n v="27"/>
    <n v="27"/>
    <m/>
  </r>
  <r>
    <x v="24"/>
    <x v="0"/>
    <d v="2024-12-16T00:00:00"/>
    <d v="2024-12-16T00:00:00"/>
    <s v="Onsite Lab: Electrical Exploration"/>
    <x v="0"/>
    <s v="Perot Museum of Nature and Science"/>
    <s v="2201 N Field Street"/>
    <n v="75201"/>
    <n v="2"/>
    <n v="52"/>
    <n v="7"/>
    <n v="59"/>
    <m/>
  </r>
  <r>
    <x v="24"/>
    <x v="0"/>
    <d v="2024-12-16T00:00:00"/>
    <d v="2024-12-16T00:00:00"/>
    <s v="Outreach Lab: Air and Weather"/>
    <x v="0"/>
    <s v="All Saints Catholic School"/>
    <s v="7777 Osage Plaza Parkway"/>
    <n v="75252"/>
    <n v="4"/>
    <n v="68"/>
    <m/>
    <n v="68"/>
    <m/>
  </r>
  <r>
    <x v="43"/>
    <x v="5"/>
    <d v="2024-12-16T00:00:00"/>
    <d v="2024-12-16T00:00:00"/>
    <s v="Dallas Area Senior Concerts"/>
    <x v="0"/>
    <s v="Walnut Place: 2nd Floor North Nursing Care"/>
    <s v="5515 Glen Lakes Drive"/>
    <s v="75231"/>
    <n v="1"/>
    <n v="0"/>
    <n v="12"/>
    <n v="12"/>
    <m/>
  </r>
  <r>
    <x v="43"/>
    <x v="5"/>
    <d v="2024-12-16T00:00:00"/>
    <d v="2024-12-16T00:00:00"/>
    <s v="Dallas Area Senior Concerts"/>
    <x v="0"/>
    <s v="Walnut Place: 4th/6th Floor AL"/>
    <s v="5515 Glen Lakes Drive"/>
    <s v="75231"/>
    <n v="1"/>
    <n v="0"/>
    <n v="7"/>
    <n v="7"/>
    <m/>
  </r>
  <r>
    <x v="26"/>
    <x v="1"/>
    <d v="2024-12-16T00:00:00"/>
    <d v="2024-12-16T00:00:00"/>
    <s v="The Beatz Concert Rehearsal"/>
    <x v="0"/>
    <s v="TBAAL "/>
    <s v="1309 Canton Street"/>
    <n v="75201"/>
    <n v="1"/>
    <n v="0"/>
    <n v="10"/>
    <n v="10"/>
    <m/>
  </r>
  <r>
    <x v="26"/>
    <x v="7"/>
    <d v="2024-12-16T00:00:00"/>
    <d v="2024-12-22T00:00:00"/>
    <s v="History of TBAAL"/>
    <x v="0"/>
    <s v="TBAAL "/>
    <s v="1309 Canton Street"/>
    <n v="75201"/>
    <n v="1"/>
    <n v="0"/>
    <n v="989"/>
    <n v="989"/>
    <m/>
  </r>
  <r>
    <x v="26"/>
    <x v="7"/>
    <d v="2024-12-16T00:00:00"/>
    <d v="2024-12-22T00:00:00"/>
    <s v="History of TBAAL"/>
    <x v="0"/>
    <s v="TBAAL "/>
    <s v="1309 Canton Street"/>
    <n v="75201"/>
    <n v="1"/>
    <n v="0"/>
    <n v="124"/>
    <n v="124"/>
    <m/>
  </r>
  <r>
    <x v="28"/>
    <x v="4"/>
    <d v="2024-12-16T00:00:00"/>
    <d v="2024-12-20T00:00:00"/>
    <s v="Kimi Nikaidoh Residency for choreography for Women's Song "/>
    <x v="0"/>
    <s v="Bruce Wood Dance Studio"/>
    <s v="101 Howell St."/>
    <n v="75207"/>
    <n v="7"/>
    <m/>
    <n v="7"/>
    <n v="7"/>
    <m/>
  </r>
  <r>
    <x v="33"/>
    <x v="5"/>
    <d v="2024-12-16T00:00:00"/>
    <d v="2024-12-16T00:00:00"/>
    <s v="Holiday Concert"/>
    <x v="0"/>
    <s v="Cathedral Guadalupe"/>
    <s v="215 Ross Ave"/>
    <n v="75201"/>
    <n v="1"/>
    <n v="0"/>
    <n v="1102"/>
    <n v="1102"/>
    <m/>
  </r>
  <r>
    <x v="30"/>
    <x v="1"/>
    <d v="2024-12-16T00:00:00"/>
    <d v="2024-12-16T00:00:00"/>
    <s v="Monday Night Playwright"/>
    <x v="0"/>
    <s v="Theatre Too"/>
    <s v="2688 Laclede St. #120"/>
    <n v="75201"/>
    <n v="1"/>
    <n v="0"/>
    <n v="35"/>
    <n v="35"/>
    <m/>
  </r>
  <r>
    <x v="30"/>
    <x v="0"/>
    <d v="2024-12-16T00:00:00"/>
    <d v="2024-12-16T00:00:00"/>
    <s v="Fight Night!"/>
    <x v="0"/>
    <s v="Norma Young Arena Stage"/>
    <s v="2688 Laclede St. #120"/>
    <n v="75201"/>
    <n v="1"/>
    <n v="7"/>
    <n v="0"/>
    <n v="7"/>
    <n v="5"/>
  </r>
  <r>
    <x v="32"/>
    <x v="8"/>
    <d v="2024-12-16T00:00:00"/>
    <d v="2024-12-16T00:00:00"/>
    <s v="USAFF co-presents Angelika in Black &amp; White series screening of &quot;The Thin Man&quot; 2 screenings (presented with the Angelika Dallas)"/>
    <x v="0"/>
    <s v="Angelika Film Center Dallas"/>
    <s v="5321 E Mockingbird Ln"/>
    <n v="75206"/>
    <n v="2"/>
    <n v="215"/>
    <n v="0"/>
    <n v="215"/>
    <m/>
  </r>
  <r>
    <x v="53"/>
    <x v="5"/>
    <d v="2024-12-17T00:00:00"/>
    <d v="2024-12-17T00:00:00"/>
    <s v="Christmas at the Meyerson"/>
    <x v="1"/>
    <s v="paywall/YouTube"/>
    <m/>
    <m/>
    <n v="1"/>
    <n v="24"/>
    <n v="16"/>
    <n v="40"/>
    <m/>
  </r>
  <r>
    <x v="0"/>
    <x v="0"/>
    <d v="2024-12-17T00:00:00"/>
    <d v="2024-12-17T00:00:00"/>
    <s v="Zumba Gold"/>
    <x v="1"/>
    <s v="Zoom"/>
    <m/>
    <m/>
    <n v="1"/>
    <n v="0"/>
    <n v="340"/>
    <n v="340"/>
    <m/>
  </r>
  <r>
    <x v="1"/>
    <x v="0"/>
    <d v="2024-12-17T00:00:00"/>
    <d v="2024-12-17T00:00:00"/>
    <s v="Streamliners Enrichment"/>
    <x v="0"/>
    <s v="Frank Guzick Elementary (DISD)"/>
    <s v="5000 Berridge Ln, Dallas, TX "/>
    <n v="75227"/>
    <n v="12"/>
    <m/>
    <n v="86"/>
    <n v="86"/>
    <m/>
  </r>
  <r>
    <x v="1"/>
    <x v="1"/>
    <d v="2024-12-17T00:00:00"/>
    <d v="2024-12-17T00:00:00"/>
    <s v="Rehearsal "/>
    <x v="0"/>
    <s v="Our Lady of Perpetual Help "/>
    <s v="7625 Cortland Avenue Dallas, TX "/>
    <n v="75235"/>
    <n v="8"/>
    <n v="70"/>
    <m/>
    <n v="70"/>
    <m/>
  </r>
  <r>
    <x v="1"/>
    <x v="0"/>
    <d v="2024-12-17T00:00:00"/>
    <d v="2024-12-17T00:00:00"/>
    <s v="Identity of Music"/>
    <x v="0"/>
    <s v="Upift White rock Prep"/>
    <s v="7370 Valley Glen Drive, Dallas, TX "/>
    <n v="75228"/>
    <n v="8"/>
    <m/>
    <n v="81"/>
    <n v="81"/>
    <m/>
  </r>
  <r>
    <x v="7"/>
    <x v="0"/>
    <d v="2024-12-17T00:00:00"/>
    <d v="2024-12-17T00:00:00"/>
    <s v="(A)Live"/>
    <x v="0"/>
    <s v="Rosemont Upper School"/>
    <s v="719 N Montclair Ave"/>
    <n v="75208"/>
    <n v="1"/>
    <n v="0"/>
    <n v="16"/>
    <n v="16"/>
    <m/>
  </r>
  <r>
    <x v="7"/>
    <x v="0"/>
    <d v="2024-12-17T00:00:00"/>
    <d v="2024-12-17T00:00:00"/>
    <s v="Thriving Minds After School "/>
    <x v="0"/>
    <s v="Anne Frank Elementary School"/>
    <s v="5201 Celestial Rd"/>
    <n v="75254"/>
    <n v="1"/>
    <n v="0"/>
    <n v="39"/>
    <n v="39"/>
    <m/>
  </r>
  <r>
    <x v="7"/>
    <x v="0"/>
    <d v="2024-12-17T00:00:00"/>
    <d v="2024-12-17T00:00:00"/>
    <s v="Thriving Minds After School"/>
    <x v="0"/>
    <s v="Lakewood Elementary School"/>
    <s v="3012 Hillbrook St"/>
    <n v="75214"/>
    <n v="1"/>
    <n v="0"/>
    <n v="43"/>
    <n v="43"/>
    <m/>
  </r>
  <r>
    <x v="7"/>
    <x v="0"/>
    <d v="2024-12-17T00:00:00"/>
    <d v="2024-12-17T00:00:00"/>
    <s v="Thriving Minds After School"/>
    <x v="0"/>
    <s v="Nathan Adams Elementary School"/>
    <s v="12600 Welch Rd"/>
    <n v="75244"/>
    <n v="1"/>
    <n v="0"/>
    <n v="21"/>
    <n v="21"/>
    <m/>
  </r>
  <r>
    <x v="7"/>
    <x v="0"/>
    <d v="2024-12-17T00:00:00"/>
    <d v="2024-12-17T00:00:00"/>
    <s v="Thriving Minds After School"/>
    <x v="0"/>
    <s v="Montessori Academy at Onesimo Hernandez"/>
    <s v="5555 Maple Ave"/>
    <n v="75235"/>
    <n v="1"/>
    <n v="0"/>
    <n v="49"/>
    <n v="49"/>
    <m/>
  </r>
  <r>
    <x v="7"/>
    <x v="0"/>
    <d v="2024-12-17T00:00:00"/>
    <d v="2024-12-17T00:00:00"/>
    <s v="Thriving Minds After School"/>
    <x v="0"/>
    <s v="Rosemont Lower School"/>
    <s v="1919 Stevens Forest Dr"/>
    <n v="75208"/>
    <n v="1"/>
    <n v="0"/>
    <n v="94"/>
    <n v="94"/>
    <m/>
  </r>
  <r>
    <x v="7"/>
    <x v="0"/>
    <d v="2024-12-17T00:00:00"/>
    <d v="2024-12-17T00:00:00"/>
    <s v="Thriving Minds After School"/>
    <x v="0"/>
    <s v="Rosemont Upper School"/>
    <s v="719 N Montclair Ave"/>
    <n v="75208"/>
    <n v="1"/>
    <n v="0"/>
    <n v="19"/>
    <n v="19"/>
    <m/>
  </r>
  <r>
    <x v="7"/>
    <x v="0"/>
    <d v="2024-12-17T00:00:00"/>
    <d v="2024-12-17T00:00:00"/>
    <s v="Thriving Minds After School"/>
    <x v="0"/>
    <s v="Sudie L. Williams TAG Academy"/>
    <s v="12600 Welch Rd"/>
    <n v="75244"/>
    <n v="1"/>
    <n v="0"/>
    <n v="12"/>
    <n v="12"/>
    <m/>
  </r>
  <r>
    <x v="7"/>
    <x v="0"/>
    <d v="2024-12-17T00:00:00"/>
    <d v="2024-12-17T00:00:00"/>
    <s v="Thriving Minds After School"/>
    <x v="0"/>
    <s v="Harry C. Withers Elementary School"/>
    <s v="3959 Northhaven Rd"/>
    <n v="75229"/>
    <n v="1"/>
    <n v="0"/>
    <n v="79"/>
    <n v="79"/>
    <m/>
  </r>
  <r>
    <x v="7"/>
    <x v="0"/>
    <d v="2024-12-17T00:00:00"/>
    <d v="2024-12-17T00:00:00"/>
    <s v="(A)Live"/>
    <x v="0"/>
    <s v="Sudie L. Williams TAG Academy"/>
    <s v="12600 Welch Rd"/>
    <n v="75244"/>
    <n v="1"/>
    <n v="0"/>
    <n v="11"/>
    <n v="11"/>
    <m/>
  </r>
  <r>
    <x v="9"/>
    <x v="5"/>
    <d v="2024-12-17T00:00:00"/>
    <d v="2024-12-16T00:00:00"/>
    <s v="Payasos.Clowns"/>
    <x v="0"/>
    <s v="Thomas Tolbert"/>
    <s v="4000 Blue Ridge Blvd. Dallas, Texas"/>
    <n v="75233"/>
    <n v="2"/>
    <n v="357"/>
    <n v="0"/>
    <n v="357"/>
    <m/>
  </r>
  <r>
    <x v="14"/>
    <x v="9"/>
    <d v="2024-12-17T00:00:00"/>
    <d v="2024-12-17T00:00:00"/>
    <s v="St. John's Episcopal School"/>
    <x v="0"/>
    <s v="The Sixth Floor Museum at Dealey Plaza"/>
    <s v="411 Elm Street"/>
    <n v="75202"/>
    <n v="1"/>
    <n v="52"/>
    <n v="5"/>
    <n v="57"/>
    <m/>
  </r>
  <r>
    <x v="45"/>
    <x v="5"/>
    <d v="2024-12-17T00:00:00"/>
    <d v="2024-12-17T00:00:00"/>
    <s v="Turtle Creek Chorale Performance"/>
    <x v="0"/>
    <s v="Richardson UMC"/>
    <s v="503 N. Central Expy"/>
    <n v="75080"/>
    <n v="1"/>
    <n v="500"/>
    <n v="29"/>
    <n v="529"/>
    <n v="10"/>
  </r>
  <r>
    <x v="53"/>
    <x v="5"/>
    <d v="2024-12-17T00:00:00"/>
    <d v="2024-12-17T00:00:00"/>
    <s v="Christmas at the Meyerson"/>
    <x v="0"/>
    <s v="Meyerson Symphony Center"/>
    <s v="2301 Flora"/>
    <n v="75201"/>
    <n v="1"/>
    <n v="461"/>
    <n v="577"/>
    <n v="1038"/>
    <m/>
  </r>
  <r>
    <x v="51"/>
    <x v="0"/>
    <d v="2024-12-17T00:00:00"/>
    <d v="2024-12-20T00:00:00"/>
    <s v="Voyager I: Mobile Arts and Well-Being Studio Workshops"/>
    <x v="0"/>
    <s v="Uplift Wisdom Primary "/>
    <s v="301 W. Camp Wisdom Rd"/>
    <n v="75232"/>
    <n v="20"/>
    <n v="0"/>
    <n v="482"/>
    <n v="482"/>
    <m/>
  </r>
  <r>
    <x v="24"/>
    <x v="0"/>
    <d v="2024-12-17T00:00:00"/>
    <d v="2024-12-17T00:00:00"/>
    <s v="Outreach Lab: Crash Test Cars"/>
    <x v="0"/>
    <s v="Uplift Luna Preparatory"/>
    <s v="9743 East R L Thornton Freeway"/>
    <n v="75228"/>
    <n v="2"/>
    <m/>
    <n v="60"/>
    <n v="60"/>
    <m/>
  </r>
  <r>
    <x v="43"/>
    <x v="5"/>
    <d v="2024-12-17T00:00:00"/>
    <d v="2024-12-17T00:00:00"/>
    <s v="Dallas Area Senior Concerts"/>
    <x v="0"/>
    <s v="Parsons House Preston Hollow: AL"/>
    <s v="4205 West Northwest Highway"/>
    <s v="75220"/>
    <n v="1"/>
    <n v="0"/>
    <n v="25"/>
    <n v="25"/>
    <m/>
  </r>
  <r>
    <x v="43"/>
    <x v="5"/>
    <d v="2024-12-17T00:00:00"/>
    <d v="2024-12-17T00:00:00"/>
    <s v="Dallas Area Senior Concerts"/>
    <x v="0"/>
    <s v="Parsons House Preston Hollow: MC"/>
    <s v="4205 W. Northwest Hwy."/>
    <s v="75220"/>
    <n v="1"/>
    <n v="0"/>
    <n v="18"/>
    <n v="18"/>
    <m/>
  </r>
  <r>
    <x v="43"/>
    <x v="5"/>
    <d v="2024-12-17T00:00:00"/>
    <d v="2024-12-17T00:00:00"/>
    <s v="Dallas Area Senior Concerts"/>
    <x v="0"/>
    <s v="The Legacy Midtown Park: IL"/>
    <s v="8240 Manderville Lane"/>
    <s v="75231"/>
    <n v="1"/>
    <n v="0"/>
    <n v="55"/>
    <n v="55"/>
    <m/>
  </r>
  <r>
    <x v="43"/>
    <x v="5"/>
    <d v="2024-12-17T00:00:00"/>
    <d v="2024-12-17T00:00:00"/>
    <s v="Dallas Area Senior Concerts"/>
    <x v="0"/>
    <s v="The Meadows Health and Rehabilitation Center"/>
    <s v="8383 Meadow Road"/>
    <s v="75231"/>
    <n v="1"/>
    <n v="0"/>
    <n v="20"/>
    <n v="20"/>
    <m/>
  </r>
  <r>
    <x v="26"/>
    <x v="1"/>
    <d v="2024-12-17T00:00:00"/>
    <d v="2024-12-17T00:00:00"/>
    <s v="The Beatz Concert Rehearsal"/>
    <x v="0"/>
    <s v="TBAAL "/>
    <s v="1309 Canton Street"/>
    <n v="75201"/>
    <n v="1"/>
    <n v="0"/>
    <n v="12"/>
    <n v="12"/>
    <m/>
  </r>
  <r>
    <x v="26"/>
    <x v="3"/>
    <d v="2024-12-17T00:00:00"/>
    <d v="2024-12-17T00:00:00"/>
    <s v="Security Meeting"/>
    <x v="0"/>
    <s v="TBAAL "/>
    <s v="1309 Canton Street"/>
    <n v="75201"/>
    <n v="1"/>
    <n v="0"/>
    <n v="27"/>
    <n v="27"/>
    <m/>
  </r>
  <r>
    <x v="54"/>
    <x v="5"/>
    <d v="2024-12-17T00:00:00"/>
    <d v="2024-12-17T00:00:00"/>
    <s v="Christmas Actually"/>
    <x v="0"/>
    <s v="Kalita Humphreys Theater"/>
    <s v="3636 Turtle Creek Blvd"/>
    <n v="75219"/>
    <n v="1"/>
    <n v="244"/>
    <n v="25"/>
    <n v="269"/>
    <m/>
  </r>
  <r>
    <x v="55"/>
    <x v="1"/>
    <d v="2024-12-18T00:00:00"/>
    <d v="2024-12-20T00:00:00"/>
    <s v="AFRICAN COMPANY PRESENTS RICHARD III Rehearsals"/>
    <x v="1"/>
    <s v="Virtual"/>
    <m/>
    <m/>
    <n v="3"/>
    <m/>
    <n v="15"/>
    <n v="15"/>
    <m/>
  </r>
  <r>
    <x v="7"/>
    <x v="0"/>
    <d v="2024-12-18T00:00:00"/>
    <d v="2024-12-18T00:00:00"/>
    <s v="TEA/TLA-Led Meeting or Workshop Session"/>
    <x v="1"/>
    <s v="Virtual "/>
    <s v="Virtual "/>
    <s v="Virtual "/>
    <n v="1"/>
    <n v="0"/>
    <n v="5"/>
    <n v="5"/>
    <m/>
  </r>
  <r>
    <x v="1"/>
    <x v="0"/>
    <d v="2024-12-18T00:00:00"/>
    <d v="2024-12-18T00:00:00"/>
    <s v="Streamliners Enrichment (GeoDance)"/>
    <x v="0"/>
    <s v="Upift White rock Prep"/>
    <s v="7370 Valley Glen Drive, Dallas, TX "/>
    <n v="75228"/>
    <n v="14"/>
    <m/>
    <n v="158"/>
    <n v="158"/>
    <m/>
  </r>
  <r>
    <x v="7"/>
    <x v="0"/>
    <d v="2024-12-18T00:00:00"/>
    <d v="2024-12-18T00:00:00"/>
    <s v="Thriving Minds After School "/>
    <x v="0"/>
    <s v="Anne Frank Elementary School"/>
    <s v="5201 Celestial Rd"/>
    <n v="75254"/>
    <n v="1"/>
    <n v="0"/>
    <n v="39"/>
    <n v="39"/>
    <m/>
  </r>
  <r>
    <x v="7"/>
    <x v="0"/>
    <d v="2024-12-18T00:00:00"/>
    <d v="2024-12-18T00:00:00"/>
    <s v="Thriving Minds After School"/>
    <x v="0"/>
    <s v="Lakewood Elementary School"/>
    <s v="3013 Hillbrook St"/>
    <n v="75214"/>
    <n v="1"/>
    <n v="0"/>
    <n v="45"/>
    <n v="45"/>
    <m/>
  </r>
  <r>
    <x v="7"/>
    <x v="0"/>
    <d v="2024-12-18T00:00:00"/>
    <d v="2024-12-18T00:00:00"/>
    <s v="Thriving Minds After School"/>
    <x v="0"/>
    <s v="Nathan Adams Elementary School"/>
    <s v="12600 Welch Rd"/>
    <n v="75244"/>
    <n v="1"/>
    <n v="0"/>
    <n v="22"/>
    <n v="22"/>
    <m/>
  </r>
  <r>
    <x v="7"/>
    <x v="0"/>
    <d v="2024-12-18T00:00:00"/>
    <d v="2024-12-18T00:00:00"/>
    <s v="Thriving Minds After School"/>
    <x v="0"/>
    <s v="Montessori Academy at Onesimo Hernandez"/>
    <s v="5555 Maple Ave"/>
    <n v="75235"/>
    <n v="1"/>
    <n v="0"/>
    <n v="42"/>
    <n v="42"/>
    <m/>
  </r>
  <r>
    <x v="7"/>
    <x v="0"/>
    <d v="2024-12-18T00:00:00"/>
    <d v="2024-12-18T00:00:00"/>
    <s v="Thriving Minds After School"/>
    <x v="0"/>
    <s v="Rosemont Lower School"/>
    <s v="1919 Stevens Forest Dr"/>
    <n v="75208"/>
    <n v="1"/>
    <n v="0"/>
    <n v="86"/>
    <n v="86"/>
    <m/>
  </r>
  <r>
    <x v="7"/>
    <x v="0"/>
    <d v="2024-12-18T00:00:00"/>
    <d v="2024-12-18T00:00:00"/>
    <s v="Thriving Minds After School"/>
    <x v="0"/>
    <s v="Rosemont Upper School"/>
    <s v="719 N Montclair Ave"/>
    <n v="75208"/>
    <n v="1"/>
    <n v="0"/>
    <n v="14"/>
    <n v="14"/>
    <m/>
  </r>
  <r>
    <x v="7"/>
    <x v="0"/>
    <d v="2024-12-18T00:00:00"/>
    <d v="2024-12-18T00:00:00"/>
    <s v="Thriving Minds After School"/>
    <x v="0"/>
    <s v="Harry C. Withers Elementary School"/>
    <s v="3959 Northhaven Rd"/>
    <n v="75229"/>
    <n v="1"/>
    <n v="0"/>
    <n v="73"/>
    <n v="73"/>
    <m/>
  </r>
  <r>
    <x v="16"/>
    <x v="0"/>
    <d v="2024-12-18T00:00:00"/>
    <d v="2024-12-18T00:00:00"/>
    <s v="All Access Art"/>
    <x v="0"/>
    <s v="Dallas Museum of Art"/>
    <s v="1717 N Harwood"/>
    <n v="75201"/>
    <n v="1"/>
    <m/>
    <n v="12"/>
    <n v="12"/>
    <m/>
  </r>
  <r>
    <x v="39"/>
    <x v="5"/>
    <d v="2024-12-18T00:00:00"/>
    <d v="2024-12-18T00:00:00"/>
    <s v="Holiday Magic Pre-Concert FC Performance"/>
    <x v="0"/>
    <s v="Meyerson Symphony Center"/>
    <s v="2301 Flora St."/>
    <n v="75201"/>
    <n v="2"/>
    <m/>
    <n v="50"/>
    <n v="50"/>
    <m/>
  </r>
  <r>
    <x v="39"/>
    <x v="5"/>
    <d v="2024-12-18T00:00:00"/>
    <d v="2024-12-18T00:00:00"/>
    <s v="Holiday Magic Pre-Concert Lecture"/>
    <x v="0"/>
    <s v="Meyerson Symphony Center"/>
    <s v="2301 Flora St."/>
    <n v="75201"/>
    <n v="1"/>
    <m/>
    <n v="30"/>
    <n v="30"/>
    <m/>
  </r>
  <r>
    <x v="39"/>
    <x v="5"/>
    <d v="2024-12-18T00:00:00"/>
    <d v="2024-12-18T00:00:00"/>
    <s v="GDYO Holiday Magic Concert"/>
    <x v="0"/>
    <s v="Meyerson Symphony Center"/>
    <s v="2301 Flora St."/>
    <n v="75201"/>
    <n v="1"/>
    <n v="690"/>
    <n v="637"/>
    <n v="1327"/>
    <m/>
  </r>
  <r>
    <x v="22"/>
    <x v="9"/>
    <d v="2024-12-18T00:00:00"/>
    <d v="2024-12-18T00:00:00"/>
    <s v="Guided Tour: Whitewright High School"/>
    <x v="0"/>
    <s v="Nasher Sculpture Center"/>
    <s v="2001 Flora St. "/>
    <n v="75201"/>
    <n v="1"/>
    <m/>
    <n v="20"/>
    <n v="20"/>
    <m/>
  </r>
  <r>
    <x v="43"/>
    <x v="5"/>
    <d v="2024-12-18T00:00:00"/>
    <d v="2024-12-18T00:00:00"/>
    <s v="Dallas Area Hospitals"/>
    <x v="0"/>
    <s v="Methodist Medical Center: Colorado Boulevard"/>
    <s v="221 W. Colorado Blvd."/>
    <s v="75208"/>
    <n v="1"/>
    <n v="0"/>
    <n v="100"/>
    <n v="100"/>
    <m/>
  </r>
  <r>
    <x v="26"/>
    <x v="1"/>
    <d v="2024-12-18T00:00:00"/>
    <d v="2024-12-18T00:00:00"/>
    <s v="The Beatz Concert Rehearsal"/>
    <x v="0"/>
    <s v="TBAAL "/>
    <s v="1309 Canton Street"/>
    <n v="75201"/>
    <n v="1"/>
    <n v="0"/>
    <n v="10"/>
    <n v="10"/>
    <n v="11"/>
  </r>
  <r>
    <x v="37"/>
    <x v="0"/>
    <d v="2024-12-18T00:00:00"/>
    <d v="2024-12-18T00:00:00"/>
    <s v="Poetry Stone Soup"/>
    <x v="0"/>
    <s v="Half Price Books "/>
    <s v="5803 Northwest Highway"/>
    <n v="75231"/>
    <n v="1"/>
    <n v="0"/>
    <n v="7"/>
    <n v="7"/>
    <n v="10"/>
  </r>
  <r>
    <x v="32"/>
    <x v="8"/>
    <d v="2024-12-18T00:00:00"/>
    <d v="2024-12-18T00:00:00"/>
    <s v="USAFF co-presents NT: Live &quot;Hamlet&quot; screening 2 (co-presented with Angelika Dallas)"/>
    <x v="0"/>
    <s v="Angelika Film Center Dallas"/>
    <s v="5321 E Mockingbird Ln"/>
    <n v="75206"/>
    <n v="1"/>
    <n v="21"/>
    <n v="0"/>
    <n v="21"/>
    <m/>
  </r>
  <r>
    <x v="32"/>
    <x v="8"/>
    <d v="2024-12-18T00:00:00"/>
    <d v="2024-12-18T00:00:00"/>
    <s v="USAFF co-presents 3 Weeks of Christmas series screening of &quot;Love Actually&quot; (presented with the Angelika Dallas)"/>
    <x v="0"/>
    <s v="Angelika Film Center Dallas"/>
    <s v="5321 E Mockingbird Ln"/>
    <n v="75206"/>
    <n v="1"/>
    <n v="78"/>
    <n v="0"/>
    <n v="78"/>
    <m/>
  </r>
  <r>
    <x v="32"/>
    <x v="8"/>
    <d v="2024-12-18T00:00:00"/>
    <d v="2024-12-18T00:00:00"/>
    <s v="USAFF preview member screening of &quot;A Complete Unknown&quot; (screening 2)"/>
    <x v="0"/>
    <s v="Angelika Film Center Dallas"/>
    <s v="5321 E Mockingbird Ln"/>
    <n v="75206"/>
    <n v="1"/>
    <n v="200"/>
    <n v="0"/>
    <n v="200"/>
    <m/>
  </r>
  <r>
    <x v="1"/>
    <x v="2"/>
    <d v="2024-12-19T00:00:00"/>
    <d v="2024-12-19T00:00:00"/>
    <s v="Song Creation"/>
    <x v="0"/>
    <s v="Bayles Elementary (DISD)"/>
    <s v="2444 Telegraph Ave, Dallas, TX "/>
    <n v="75228"/>
    <n v="14"/>
    <m/>
    <n v="165"/>
    <n v="165"/>
    <m/>
  </r>
  <r>
    <x v="1"/>
    <x v="5"/>
    <d v="2024-12-19T00:00:00"/>
    <d v="2024-12-19T00:00:00"/>
    <s v="Performance"/>
    <x v="0"/>
    <s v="Our Lady of Perpetual Help "/>
    <s v="7625 Cortland Avenue Dallas, TX "/>
    <n v="75235"/>
    <n v="0"/>
    <n v="571"/>
    <m/>
    <n v="571"/>
    <m/>
  </r>
  <r>
    <x v="2"/>
    <x v="5"/>
    <d v="2024-12-19T00:00:00"/>
    <d v="2024-12-19T00:00:00"/>
    <s v="The Variety Show &quot;Holidaze&quot; "/>
    <x v="0"/>
    <s v="Arts Mission Oak Cliff"/>
    <s v="410 S Windomere Ave"/>
    <n v="75208"/>
    <n v="1"/>
    <n v="12"/>
    <n v="8"/>
    <n v="20"/>
    <m/>
  </r>
  <r>
    <x v="7"/>
    <x v="0"/>
    <d v="2024-12-19T00:00:00"/>
    <d v="2024-12-19T00:00:00"/>
    <s v="Thriving Minds After School "/>
    <x v="0"/>
    <s v="Anne Frank Elementary School"/>
    <s v="5201 Celestial Rd"/>
    <n v="75254"/>
    <n v="1"/>
    <n v="0"/>
    <n v="37"/>
    <n v="37"/>
    <m/>
  </r>
  <r>
    <x v="7"/>
    <x v="0"/>
    <d v="2024-12-19T00:00:00"/>
    <d v="2024-12-19T00:00:00"/>
    <s v="Thriving Minds After School"/>
    <x v="0"/>
    <s v="Lakewood Elementary School"/>
    <s v="3014 Hillbrook St"/>
    <n v="75214"/>
    <n v="1"/>
    <n v="0"/>
    <n v="38"/>
    <n v="38"/>
    <m/>
  </r>
  <r>
    <x v="7"/>
    <x v="0"/>
    <d v="2024-12-19T00:00:00"/>
    <d v="2024-12-19T00:00:00"/>
    <s v="Thriving Minds After School"/>
    <x v="0"/>
    <s v="Nathan Adams Elementary School"/>
    <s v="12600 Welch Rd"/>
    <n v="75244"/>
    <n v="1"/>
    <n v="0"/>
    <n v="22"/>
    <n v="22"/>
    <m/>
  </r>
  <r>
    <x v="7"/>
    <x v="0"/>
    <d v="2024-12-19T00:00:00"/>
    <d v="2024-12-19T00:00:00"/>
    <s v="Thriving Minds After School"/>
    <x v="0"/>
    <s v="Montessori Academy at Onesimo Hernandez"/>
    <s v="5555 Maple Ave"/>
    <n v="75235"/>
    <n v="1"/>
    <n v="0"/>
    <n v="49"/>
    <n v="49"/>
    <m/>
  </r>
  <r>
    <x v="7"/>
    <x v="0"/>
    <d v="2024-12-19T00:00:00"/>
    <d v="2024-12-19T00:00:00"/>
    <s v="Thriving Minds After School"/>
    <x v="0"/>
    <s v="Rosemont Lower School"/>
    <s v="1919 Stevens Forest Dr"/>
    <n v="75208"/>
    <n v="1"/>
    <n v="0"/>
    <n v="86"/>
    <n v="86"/>
    <m/>
  </r>
  <r>
    <x v="7"/>
    <x v="0"/>
    <d v="2024-12-19T00:00:00"/>
    <d v="2024-12-19T00:00:00"/>
    <s v="Thriving Minds After School"/>
    <x v="0"/>
    <s v="Rosemont Upper School"/>
    <s v="719 N Montclair Ave"/>
    <n v="75208"/>
    <n v="1"/>
    <n v="0"/>
    <n v="21"/>
    <n v="21"/>
    <m/>
  </r>
  <r>
    <x v="7"/>
    <x v="0"/>
    <d v="2024-12-19T00:00:00"/>
    <d v="2024-12-19T00:00:00"/>
    <s v="Thriving Minds After School"/>
    <x v="0"/>
    <s v="Harry C. Withers Elementary School"/>
    <s v="3959 Northhaven Rd"/>
    <n v="75229"/>
    <n v="1"/>
    <n v="0"/>
    <n v="71"/>
    <n v="71"/>
    <m/>
  </r>
  <r>
    <x v="15"/>
    <x v="3"/>
    <d v="2024-12-19T00:00:00"/>
    <d v="2024-12-19T00:00:00"/>
    <s v="Ferris Junior High Field Trip"/>
    <x v="0"/>
    <s v="Hall of State"/>
    <s v="3939 Grand Avenue"/>
    <n v="75210"/>
    <n v="1"/>
    <s v="X"/>
    <n v="203"/>
    <n v="203"/>
    <m/>
  </r>
  <r>
    <x v="16"/>
    <x v="0"/>
    <d v="2024-12-19T00:00:00"/>
    <d v="2024-12-19T00:00:00"/>
    <s v="The Stewpot"/>
    <x v="0"/>
    <s v="Dallas Museum of Art"/>
    <s v="1717 N Harwood"/>
    <n v="75201"/>
    <n v="1"/>
    <m/>
    <n v="23"/>
    <n v="23"/>
    <m/>
  </r>
  <r>
    <x v="16"/>
    <x v="0"/>
    <d v="2024-12-19T00:00:00"/>
    <d v="2024-12-19T00:00:00"/>
    <s v="All Access Art"/>
    <x v="0"/>
    <s v="Dallas Museum of Art"/>
    <s v="1717 N Harwood"/>
    <n v="75201"/>
    <n v="1"/>
    <m/>
    <n v="19"/>
    <n v="19"/>
    <m/>
  </r>
  <r>
    <x v="16"/>
    <x v="0"/>
    <d v="2024-12-19T00:00:00"/>
    <d v="2024-12-19T00:00:00"/>
    <s v="DISD PreK Partnership"/>
    <x v="0"/>
    <s v="Dallas Museum of Art"/>
    <s v="1717 N Harwood"/>
    <n v="75201"/>
    <n v="1"/>
    <m/>
    <n v="8"/>
    <n v="8"/>
    <m/>
  </r>
  <r>
    <x v="22"/>
    <x v="9"/>
    <d v="2024-12-19T00:00:00"/>
    <d v="2024-12-19T00:00:00"/>
    <s v="VFT: Green Oaks Education and Support Inc."/>
    <x v="0"/>
    <s v="Nasher Sculpture Center"/>
    <s v="2001 Flora St. "/>
    <n v="75201"/>
    <n v="1"/>
    <m/>
    <n v="12"/>
    <n v="12"/>
    <m/>
  </r>
  <r>
    <x v="22"/>
    <x v="9"/>
    <d v="2024-12-19T00:00:00"/>
    <d v="2024-12-19T00:00:00"/>
    <s v="Guided Tour: Reedy High School"/>
    <x v="0"/>
    <s v="Nasher Sculpture Center"/>
    <s v="2001 Flora St. "/>
    <n v="75201"/>
    <n v="1"/>
    <m/>
    <n v="30"/>
    <n v="30"/>
    <m/>
  </r>
  <r>
    <x v="22"/>
    <x v="9"/>
    <d v="2024-12-19T00:00:00"/>
    <d v="2024-12-19T00:00:00"/>
    <s v="Self-Guided Tour: The Hockaday School"/>
    <x v="0"/>
    <s v="Nasher Sculpture Center"/>
    <s v="2001 Flora St. "/>
    <n v="75201"/>
    <n v="1"/>
    <m/>
    <n v="45"/>
    <n v="45"/>
    <m/>
  </r>
  <r>
    <x v="22"/>
    <x v="9"/>
    <d v="2024-12-19T00:00:00"/>
    <d v="2024-12-19T00:00:00"/>
    <s v="Self-Guided Tour: The Hockaday School"/>
    <x v="0"/>
    <s v="Nasher Sculpture Center"/>
    <s v="2001 Flora St. "/>
    <n v="75201"/>
    <n v="1"/>
    <m/>
    <n v="45"/>
    <n v="45"/>
    <m/>
  </r>
  <r>
    <x v="40"/>
    <x v="1"/>
    <d v="2024-12-19T00:00:00"/>
    <d v="2024-12-19T00:00:00"/>
    <s v="Rehearsal for Christmas with Orpheus"/>
    <x v="0"/>
    <s v="St. Thomas Aquinas Church"/>
    <s v="6306 Kenwood Ave. "/>
    <n v="75214"/>
    <n v="1"/>
    <m/>
    <n v="27"/>
    <n v="27"/>
    <m/>
  </r>
  <r>
    <x v="24"/>
    <x v="0"/>
    <d v="2024-12-19T00:00:00"/>
    <d v="2024-12-19T00:00:00"/>
    <s v="Outreach Lab: Amazing Animals"/>
    <x v="0"/>
    <s v="Kids Concepts Child Development Center"/>
    <s v="4019 West Ledbetter"/>
    <n v="75233"/>
    <n v="1"/>
    <n v="20"/>
    <m/>
    <n v="20"/>
    <m/>
  </r>
  <r>
    <x v="24"/>
    <x v="0"/>
    <d v="2024-12-19T00:00:00"/>
    <d v="2024-12-19T00:00:00"/>
    <s v="Outreach Lab: Space Explorers"/>
    <x v="0"/>
    <s v="Julius Dorsey Leadership Academy"/>
    <s v="133 N St Augustine Dr"/>
    <n v="75217"/>
    <n v="4"/>
    <m/>
    <n v="72"/>
    <n v="72"/>
    <m/>
  </r>
  <r>
    <x v="43"/>
    <x v="5"/>
    <d v="2024-12-19T00:00:00"/>
    <d v="2024-12-19T00:00:00"/>
    <s v="Dallas Area Hospitals"/>
    <x v="0"/>
    <s v="Dallas VA Hospital"/>
    <s v="4500 South Lancaster"/>
    <s v="75216"/>
    <n v="1"/>
    <n v="0"/>
    <n v="25"/>
    <n v="25"/>
    <m/>
  </r>
  <r>
    <x v="43"/>
    <x v="5"/>
    <d v="2024-12-19T00:00:00"/>
    <d v="2024-12-19T00:00:00"/>
    <s v="Dallas Area Senior Concerts"/>
    <x v="0"/>
    <s v="Westminster Presbyterian Church"/>
    <s v="8200 Devonshire Drive"/>
    <s v="75209"/>
    <n v="1"/>
    <n v="0"/>
    <n v="20"/>
    <n v="20"/>
    <m/>
  </r>
  <r>
    <x v="26"/>
    <x v="1"/>
    <d v="2024-12-19T00:00:00"/>
    <d v="2024-12-19T00:00:00"/>
    <s v="The Beatz Concert Rehearsal"/>
    <x v="0"/>
    <s v="TBAAL "/>
    <s v="1309 Canton Street"/>
    <n v="75201"/>
    <n v="1"/>
    <n v="0"/>
    <n v="12"/>
    <n v="12"/>
    <m/>
  </r>
  <r>
    <x v="7"/>
    <x v="3"/>
    <d v="2024-12-20T00:00:00"/>
    <d v="2024-12-01T00:00:00"/>
    <s v="Wizkid meeting/Potential programming"/>
    <x v="1"/>
    <s v="Virtual "/>
    <s v="Virtual"/>
    <s v="Virtual"/>
    <n v="1"/>
    <n v="0"/>
    <n v="3"/>
    <n v="3"/>
    <m/>
  </r>
  <r>
    <x v="1"/>
    <x v="0"/>
    <d v="2024-12-20T00:00:00"/>
    <d v="2024-12-20T00:00:00"/>
    <s v="Identity of Music"/>
    <x v="0"/>
    <s v="Our Lady of Perpetual Help "/>
    <s v="7625 Cortland Avenue Dallas, TX "/>
    <n v="75235"/>
    <n v="16"/>
    <n v="100"/>
    <m/>
    <n v="100"/>
    <m/>
  </r>
  <r>
    <x v="5"/>
    <x v="5"/>
    <d v="2024-12-20T00:00:00"/>
    <d v="2024-12-22T00:00:00"/>
    <s v="The Nutcracker"/>
    <x v="0"/>
    <s v="Moody Performance Hall"/>
    <s v="2520 Flora St,"/>
    <n v="75201"/>
    <n v="5"/>
    <n v="3745"/>
    <n v="675"/>
    <n v="4420"/>
    <m/>
  </r>
  <r>
    <x v="16"/>
    <x v="0"/>
    <d v="2024-12-20T00:00:00"/>
    <d v="2024-12-20T00:00:00"/>
    <s v="HIPPY"/>
    <x v="0"/>
    <s v="Dallas Museum of Art"/>
    <s v="1717 N Harwood"/>
    <n v="75201"/>
    <n v="1"/>
    <m/>
    <n v="14"/>
    <n v="14"/>
    <m/>
  </r>
  <r>
    <x v="53"/>
    <x v="5"/>
    <d v="2024-12-20T00:00:00"/>
    <d v="2024-12-20T00:00:00"/>
    <s v="Sounds of the Season - Brass Quintet"/>
    <x v="0"/>
    <s v="NorthPark North Plaza"/>
    <s v="8687 N Central Expwy"/>
    <n v="75225"/>
    <n v="1"/>
    <n v="0"/>
    <s v="unknown"/>
    <n v="0"/>
    <m/>
  </r>
  <r>
    <x v="41"/>
    <x v="0"/>
    <d v="2024-12-20T00:00:00"/>
    <d v="2024-12-20T00:00:00"/>
    <s v="PatioLive!"/>
    <x v="0"/>
    <s v="Belmont Village"/>
    <s v="3535 N Hall St"/>
    <n v="75219"/>
    <n v="1"/>
    <m/>
    <n v="36"/>
    <n v="36"/>
    <m/>
  </r>
  <r>
    <x v="43"/>
    <x v="5"/>
    <d v="2024-12-20T00:00:00"/>
    <d v="2024-12-20T00:00:00"/>
    <s v="Dallas Area Senior Concerts"/>
    <x v="0"/>
    <s v="Marcus Annex Senior Center"/>
    <s v="2910 Modella Avenue"/>
    <s v="75229"/>
    <n v="1"/>
    <n v="0"/>
    <n v="18"/>
    <n v="18"/>
    <m/>
  </r>
  <r>
    <x v="43"/>
    <x v="5"/>
    <d v="2024-12-20T00:00:00"/>
    <d v="2024-12-20T00:00:00"/>
    <s v="Dallas Area Senior Concerts"/>
    <x v="0"/>
    <s v="Brookdale Lake Highlands"/>
    <s v="9715 Plano Road"/>
    <s v="75238"/>
    <n v="1"/>
    <n v="0"/>
    <n v="25"/>
    <n v="25"/>
    <m/>
  </r>
  <r>
    <x v="43"/>
    <x v="5"/>
    <d v="2024-12-20T00:00:00"/>
    <d v="2024-12-20T00:00:00"/>
    <s v="Dallas Area Senior Concerts"/>
    <x v="0"/>
    <s v="Skyline Nursing Center"/>
    <s v="3326 Burgoyne Street"/>
    <s v="75233"/>
    <n v="1"/>
    <n v="0"/>
    <n v="22"/>
    <n v="22"/>
    <m/>
  </r>
  <r>
    <x v="43"/>
    <x v="5"/>
    <d v="2024-12-20T00:00:00"/>
    <d v="2024-12-20T00:00:00"/>
    <s v="Dallas Area Senior Concerts"/>
    <x v="0"/>
    <s v="Villa at Mountain View"/>
    <s v="2918 Duncanville Road"/>
    <s v="75211"/>
    <n v="1"/>
    <n v="0"/>
    <n v="10"/>
    <n v="10"/>
    <m/>
  </r>
  <r>
    <x v="43"/>
    <x v="5"/>
    <d v="2024-12-20T00:00:00"/>
    <d v="2024-12-20T00:00:00"/>
    <s v="Dallas Area Senior Concerts"/>
    <x v="0"/>
    <s v="Larry Johnson Recreation Center"/>
    <s v="3700 Dixon Avenue"/>
    <s v="75210"/>
    <n v="1"/>
    <n v="0"/>
    <n v="60"/>
    <n v="60"/>
    <m/>
  </r>
  <r>
    <x v="26"/>
    <x v="3"/>
    <d v="2024-12-20T00:00:00"/>
    <d v="2024-12-20T00:00:00"/>
    <s v="City of Dallas Meeting"/>
    <x v="0"/>
    <s v="TBAAL "/>
    <s v="1309 Canton Street"/>
    <n v="75201"/>
    <n v="1"/>
    <n v="0"/>
    <n v="59"/>
    <n v="59"/>
    <m/>
  </r>
  <r>
    <x v="26"/>
    <x v="5"/>
    <d v="2024-12-20T00:00:00"/>
    <d v="2024-12-20T00:00:00"/>
    <s v="The Beatz Concert "/>
    <x v="0"/>
    <s v="TBAAL "/>
    <s v="1309 Canton Street"/>
    <n v="75201"/>
    <n v="1"/>
    <n v="154"/>
    <n v="0"/>
    <n v="154"/>
    <m/>
  </r>
  <r>
    <x v="2"/>
    <x v="5"/>
    <d v="2024-12-21T00:00:00"/>
    <d v="2024-12-21T00:00:00"/>
    <s v="Holiday Singalong &amp; Radio Show"/>
    <x v="0"/>
    <s v="Arts Mission Oak Cliff"/>
    <s v="410 S Windomere Ave"/>
    <n v="75208"/>
    <n v="1"/>
    <n v="85"/>
    <n v="0"/>
    <n v="85"/>
    <m/>
  </r>
  <r>
    <x v="5"/>
    <x v="5"/>
    <d v="2024-12-21T00:00:00"/>
    <d v="2024-12-21T00:00:00"/>
    <s v="The Nutcracker - Sensory Friendly Performance"/>
    <x v="0"/>
    <s v="Moody Performance Hall"/>
    <s v="2520 Flora St,"/>
    <n v="75201"/>
    <n v="1"/>
    <n v="500"/>
    <n v="250"/>
    <n v="750"/>
    <m/>
  </r>
  <r>
    <x v="7"/>
    <x v="0"/>
    <d v="2024-12-21T00:00:00"/>
    <d v="2024-12-21T00:00:00"/>
    <s v="Professional Learning Youth Presenter's Fall 2024- Spring 2025"/>
    <x v="0"/>
    <s v="Big Thought HQ"/>
    <s v="1409 Botham Jean Blvd., Suite 1015"/>
    <n v="75215"/>
    <n v="1"/>
    <n v="0"/>
    <n v="3"/>
    <n v="3"/>
    <m/>
  </r>
  <r>
    <x v="7"/>
    <x v="0"/>
    <d v="2024-12-21T00:00:00"/>
    <d v="2024-12-21T00:00:00"/>
    <s v="The Fellowship Initiative"/>
    <x v="0"/>
    <s v="Big Thought HQ"/>
    <s v="1409 Botham Jean Blvd., Suite 1015"/>
    <n v="75215"/>
    <n v="1"/>
    <n v="0"/>
    <n v="38"/>
    <n v="38"/>
    <m/>
  </r>
  <r>
    <x v="7"/>
    <x v="0"/>
    <d v="2024-12-21T00:00:00"/>
    <d v="2024-12-21T00:00:00"/>
    <s v="Thriving Minds After School"/>
    <x v="0"/>
    <s v="Harry C. Withers Elementary School"/>
    <s v="3959 Northhaven Rd"/>
    <n v="75229"/>
    <n v="1"/>
    <n v="0"/>
    <n v="1"/>
    <n v="1"/>
    <m/>
  </r>
  <r>
    <x v="7"/>
    <x v="0"/>
    <d v="2024-12-21T00:00:00"/>
    <d v="2024-12-21T00:00:00"/>
    <s v="Community Action Team (CAT)"/>
    <x v="0"/>
    <s v="Big Thought HQ"/>
    <s v="1409 Botham Jean Blvd., Suite 1015"/>
    <n v="75215"/>
    <n v="1"/>
    <n v="0"/>
    <n v="10"/>
    <n v="10"/>
    <m/>
  </r>
  <r>
    <x v="34"/>
    <x v="5"/>
    <d v="2024-12-21T00:00:00"/>
    <d v="2024-12-21T00:00:00"/>
    <s v="Taking It to the Streets Outreach"/>
    <x v="0"/>
    <s v="Galleria Dallas"/>
    <s v="13350 Dallas Pkwy"/>
    <n v="75240"/>
    <n v="4"/>
    <m/>
    <n v="22000"/>
    <n v="22000"/>
    <m/>
  </r>
  <r>
    <x v="15"/>
    <x v="3"/>
    <d v="2024-12-21T00:00:00"/>
    <d v="2024-12-21T00:00:00"/>
    <s v="Walk-in Tour"/>
    <x v="0"/>
    <s v="Hall of State"/>
    <s v="3939 Grand Avenue"/>
    <n v="75210"/>
    <n v="1"/>
    <s v="X"/>
    <n v="20"/>
    <n v="20"/>
    <m/>
  </r>
  <r>
    <x v="40"/>
    <x v="5"/>
    <d v="2024-12-21T00:00:00"/>
    <d v="2024-12-21T00:00:00"/>
    <s v="Christmas with Orpheus"/>
    <x v="0"/>
    <s v="St. Thomas Aquinas Church"/>
    <s v="6306 Kenwood Ave. "/>
    <n v="75214"/>
    <n v="1"/>
    <n v="307"/>
    <n v="41"/>
    <n v="348"/>
    <m/>
  </r>
  <r>
    <x v="49"/>
    <x v="1"/>
    <d v="2024-12-21T00:00:00"/>
    <d v="2024-12-21T00:00:00"/>
    <s v="Bandan Koro Rehearsal "/>
    <x v="0"/>
    <s v="Sammons Center for the Arts"/>
    <s v="3630 Harry Hines Blvd"/>
    <n v="75219"/>
    <n v="1"/>
    <n v="0"/>
    <n v="20"/>
    <n v="20"/>
    <m/>
  </r>
  <r>
    <x v="49"/>
    <x v="0"/>
    <d v="2024-12-21T00:00:00"/>
    <d v="2024-12-21T00:00:00"/>
    <s v="BK Saturdays - Bandan Koro Community Class "/>
    <x v="0"/>
    <s v="Sammons Center for the Arts"/>
    <s v="3630 Harry Hines Blvd"/>
    <n v="75219"/>
    <n v="1"/>
    <n v="0"/>
    <n v="40"/>
    <n v="40"/>
    <m/>
  </r>
  <r>
    <x v="26"/>
    <x v="3"/>
    <d v="2024-12-21T00:00:00"/>
    <d v="2024-12-21T00:00:00"/>
    <s v="DFW Choir Photo Shoot"/>
    <x v="0"/>
    <s v="TBAAL "/>
    <s v="1309 Canton Street"/>
    <n v="75201"/>
    <n v="1"/>
    <n v="0"/>
    <n v="88"/>
    <n v="88"/>
    <m/>
  </r>
  <r>
    <x v="26"/>
    <x v="5"/>
    <d v="2024-12-21T00:00:00"/>
    <d v="2024-12-21T00:00:00"/>
    <s v="The Beatz Concert "/>
    <x v="0"/>
    <s v="TBAAL "/>
    <s v="1309 Canton Street"/>
    <n v="75201"/>
    <n v="1"/>
    <n v="158"/>
    <n v="0"/>
    <n v="158"/>
    <m/>
  </r>
  <r>
    <x v="34"/>
    <x v="5"/>
    <d v="2024-12-22T00:00:00"/>
    <d v="2024-12-22T00:00:00"/>
    <s v="Taking It to the Streets Outreach"/>
    <x v="0"/>
    <s v="Galleria Dallas"/>
    <s v="13350 Dallas Pkwy"/>
    <n v="75240"/>
    <n v="3"/>
    <m/>
    <n v="15000"/>
    <n v="15000"/>
    <m/>
  </r>
  <r>
    <x v="40"/>
    <x v="5"/>
    <d v="2024-12-22T00:00:00"/>
    <d v="2024-12-22T00:00:00"/>
    <s v="Christmas with Orpheus"/>
    <x v="0"/>
    <s v="Christ the King Church"/>
    <s v="8017 Preston Road"/>
    <n v="75225"/>
    <n v="1"/>
    <n v="273"/>
    <n v="49"/>
    <n v="322"/>
    <m/>
  </r>
  <r>
    <x v="52"/>
    <x v="5"/>
    <d v="2024-12-22T00:00:00"/>
    <d v="2024-12-22T00:00:00"/>
    <s v="Popup Performance"/>
    <x v="0"/>
    <s v="North Park Mall"/>
    <s v="8687 N. Central Exp"/>
    <n v="75225"/>
    <n v="13"/>
    <n v="0"/>
    <n v="2500"/>
    <n v="2500"/>
    <m/>
  </r>
  <r>
    <x v="26"/>
    <x v="3"/>
    <d v="2024-12-22T00:00:00"/>
    <d v="2024-12-22T00:00:00"/>
    <s v="Reunion Church"/>
    <x v="0"/>
    <s v="TBAAL "/>
    <s v="1309 Canton Street"/>
    <n v="75201"/>
    <n v="1"/>
    <n v="1"/>
    <n v="744"/>
    <n v="744"/>
    <m/>
  </r>
  <r>
    <x v="34"/>
    <x v="5"/>
    <d v="2024-12-23T00:00:00"/>
    <d v="2024-10-18T00:00:00"/>
    <s v="Taking It to the Streets Outreach"/>
    <x v="0"/>
    <s v="Galleria Dallas"/>
    <s v="13350 Dallas Pkwy"/>
    <n v="75240"/>
    <n v="2"/>
    <m/>
    <n v="12500"/>
    <n v="12500"/>
    <m/>
  </r>
  <r>
    <x v="16"/>
    <x v="0"/>
    <d v="2024-12-23T00:00:00"/>
    <d v="2024-10-18T00:00:00"/>
    <s v="Citywide Youth Program"/>
    <x v="0"/>
    <s v="Fretz Recreation Center"/>
    <s v="6950 Belt Line Rd"/>
    <n v="75254"/>
    <n v="1"/>
    <m/>
    <n v="18"/>
    <n v="18"/>
    <m/>
  </r>
  <r>
    <x v="53"/>
    <x v="5"/>
    <d v="2024-12-23T00:00:00"/>
    <d v="2024-12-23T00:00:00"/>
    <s v="Christmas at the Meyerson"/>
    <x v="0"/>
    <s v="Meyerson Symphony Center"/>
    <s v="2301 Flora"/>
    <n v="75201"/>
    <n v="1"/>
    <n v="1672"/>
    <n v="106"/>
    <n v="1778"/>
    <m/>
  </r>
  <r>
    <x v="43"/>
    <x v="5"/>
    <d v="2024-12-23T00:00:00"/>
    <d v="2024-12-23T00:00:00"/>
    <s v="Dallas Area Senior Concerts"/>
    <x v="0"/>
    <s v="Five Star Premier Residences of Dallas"/>
    <s v="5455 La Sierra Drive"/>
    <s v="75231"/>
    <n v="1"/>
    <n v="0"/>
    <n v="20"/>
    <n v="20"/>
    <m/>
  </r>
  <r>
    <x v="32"/>
    <x v="8"/>
    <d v="2024-12-23T00:00:00"/>
    <d v="2024-10-21T00:00:00"/>
    <s v="USAFF co-presents Dinner With… series screening of &quot;Love Actually&quot; (presented with the Angelika Dallas)"/>
    <x v="0"/>
    <s v="Angelika Film Center Dallas"/>
    <s v="5321 E Mockingbird Ln"/>
    <n v="75206"/>
    <n v="1"/>
    <n v="69"/>
    <n v="0"/>
    <n v="69"/>
    <m/>
  </r>
  <r>
    <x v="9"/>
    <x v="0"/>
    <d v="2024-12-27T00:00:00"/>
    <d v="2024-10-22T00:00:00"/>
    <s v="Ojos de Dios"/>
    <x v="0"/>
    <s v="Pleasant Grove Branch Library"/>
    <s v="7310 Lake June Rd. Dallas"/>
    <n v="75217"/>
    <n v="1"/>
    <n v="32"/>
    <n v="0"/>
    <n v="32"/>
    <m/>
  </r>
  <r>
    <x v="15"/>
    <x v="1"/>
    <d v="2024-12-27T00:00:00"/>
    <d v="2024-10-18T00:00:00"/>
    <s v="Anniversary Party"/>
    <x v="0"/>
    <s v="Hall of State"/>
    <s v="3939 Grand Avenue"/>
    <n v="75210"/>
    <n v="1"/>
    <s v="X"/>
    <n v="145"/>
    <n v="145"/>
    <m/>
  </r>
  <r>
    <x v="37"/>
    <x v="0"/>
    <d v="2024-12-28T00:00:00"/>
    <d v="2024-12-28T00:00:00"/>
    <s v="Saturday Stone Soup"/>
    <x v="1"/>
    <s v="Virtual"/>
    <s v="Virtual"/>
    <s v="Virtual"/>
    <n v="1"/>
    <n v="0"/>
    <n v="6"/>
    <n v="6"/>
    <n v="10"/>
  </r>
  <r>
    <x v="49"/>
    <x v="1"/>
    <d v="2024-12-28T00:00:00"/>
    <d v="2024-12-28T00:00:00"/>
    <s v="Bandan Koro Rehearsal "/>
    <x v="0"/>
    <s v="Sammons Center for the Arts"/>
    <s v="3630 Harry Hines Blvd"/>
    <n v="75219"/>
    <n v="1"/>
    <n v="0"/>
    <n v="20"/>
    <n v="20"/>
    <m/>
  </r>
  <r>
    <x v="49"/>
    <x v="0"/>
    <d v="2024-12-28T00:00:00"/>
    <d v="2024-12-28T00:00:00"/>
    <s v="BK Saturdays - Bandan Koro Community Class "/>
    <x v="0"/>
    <s v="Sammons Center for the Arts"/>
    <s v="3630 Harry Hines Blvd"/>
    <n v="75219"/>
    <n v="1"/>
    <n v="0"/>
    <n v="45"/>
    <n v="45"/>
    <m/>
  </r>
  <r>
    <x v="49"/>
    <x v="5"/>
    <d v="2024-12-28T00:00:00"/>
    <d v="2024-12-28T00:00:00"/>
    <s v="Kwanzaa Community Celebration"/>
    <x v="0"/>
    <s v="Sammons Center for the Arts"/>
    <s v="3630 Harry Hines Blvd"/>
    <n v="75219"/>
    <n v="1"/>
    <n v="0"/>
    <n v="100"/>
    <n v="100"/>
    <m/>
  </r>
  <r>
    <x v="49"/>
    <x v="5"/>
    <d v="2024-12-28T00:00:00"/>
    <d v="2024-12-28T00:00:00"/>
    <s v="Kwanzaa Community Celebration"/>
    <x v="0"/>
    <s v="Dallas Childrens Theater"/>
    <s v="5938 Skillman Street"/>
    <n v="75231"/>
    <n v="1"/>
    <n v="0"/>
    <n v="150"/>
    <n v="150"/>
    <m/>
  </r>
  <r>
    <x v="26"/>
    <x v="3"/>
    <d v="2024-12-28T00:00:00"/>
    <d v="2024-10-18T00:00:00"/>
    <s v="Reunion Church"/>
    <x v="0"/>
    <s v="TBAAL "/>
    <s v="1309 Canton Street"/>
    <n v="75201"/>
    <n v="1"/>
    <n v="1"/>
    <n v="428"/>
    <n v="428"/>
    <m/>
  </r>
  <r>
    <x v="49"/>
    <x v="5"/>
    <d v="2024-12-28T00:00:00"/>
    <d v="2024-12-28T00:00:00"/>
    <s v="Kwanzaa Community Celebration"/>
    <x v="1"/>
    <s v="Virtual"/>
    <s v="Virtual"/>
    <s v="Virtual"/>
    <n v="1"/>
    <n v="0"/>
    <n v="500"/>
    <n v="500"/>
    <m/>
  </r>
  <r>
    <x v="20"/>
    <x v="5"/>
    <d v="2024-12-29T00:00:00"/>
    <d v="2024-10-28T00:00:00"/>
    <s v="Kwanzaa: Celebrate Ujamaa with Us"/>
    <x v="0"/>
    <s v="African American Museum"/>
    <s v="3536 Grand Avenue"/>
    <n v="75210"/>
    <n v="1"/>
    <m/>
    <n v="42"/>
    <n v="42"/>
    <m/>
  </r>
  <r>
    <x v="4"/>
    <x v="0"/>
    <d v="2024-12-30T00:00:00"/>
    <d v="2024-10-23T00:00:00"/>
    <s v="Open Community Class"/>
    <x v="0"/>
    <s v="Avant Chamber Ballet"/>
    <s v="2408 Farrington St"/>
    <n v="75207"/>
    <n v="2"/>
    <n v="10"/>
    <n v="10"/>
    <n v="20"/>
    <m/>
  </r>
  <r>
    <x v="7"/>
    <x v="0"/>
    <d v="2024-12-30T00:00:00"/>
    <d v="2024-10-16T00:00:00"/>
    <s v="Creative Solutions"/>
    <x v="0"/>
    <s v="Evening Reporting Center (ERC)"/>
    <s v="1673 Terre Colony Ct"/>
    <n v="75211"/>
    <n v="1"/>
    <n v="0"/>
    <n v="5"/>
    <n v="5"/>
    <m/>
  </r>
  <r>
    <x v="13"/>
    <x v="1"/>
    <d v="2024-12-30T00:00:00"/>
    <d v="2024-12-31T00:00:00"/>
    <s v="Pete the Cat- rehearsals"/>
    <x v="0"/>
    <s v="Rosewood Center for Family Arts"/>
    <s v="5938 Skillman St"/>
    <n v="75231"/>
    <n v="2"/>
    <m/>
    <n v="15"/>
    <n v="15"/>
    <m/>
  </r>
  <r>
    <x v="32"/>
    <x v="8"/>
    <d v="2024-12-30T00:00:00"/>
    <d v="2024-10-17T00:00:00"/>
    <s v="USAFF co-presents special New Years screening &quot;When Harry Met Sally&quot; (presented with the Angelika Dallas)"/>
    <x v="0"/>
    <s v="Angelika Film Center Dallas"/>
    <s v="5321 E Mockingbird Ln"/>
    <n v="75206"/>
    <n v="1"/>
    <n v="131"/>
    <n v="0"/>
    <n v="131"/>
    <m/>
  </r>
  <r>
    <x v="2"/>
    <x v="1"/>
    <d v="2025-01-01T00:00:00"/>
    <d v="2025-01-31T00:00:00"/>
    <s v="Subsidized Rehearsal Space Program"/>
    <x v="0"/>
    <s v="Arts Mission Oak Cliff"/>
    <s v="410 S Windomere Ave"/>
    <n v="75208"/>
    <n v="66"/>
    <n v="309"/>
    <n v="24"/>
    <n v="333"/>
    <m/>
  </r>
  <r>
    <x v="2"/>
    <x v="3"/>
    <d v="2025-01-01T00:00:00"/>
    <d v="2025-01-31T00:00:00"/>
    <s v="Exchange Club AMOCX"/>
    <x v="0"/>
    <s v="Arts Mission Oak Cliff"/>
    <s v="410 S Windomere Ave"/>
    <n v="75208"/>
    <n v="27"/>
    <n v="0"/>
    <n v="5"/>
    <n v="5"/>
    <m/>
  </r>
  <r>
    <x v="6"/>
    <x v="4"/>
    <d v="2025-01-01T00:00:00"/>
    <d v="2025-01-31T00:00:00"/>
    <s v="Carter High School Teaching Artist Residency"/>
    <x v="0"/>
    <s v="David W Carter HS"/>
    <s v="1819 W Wheatland Rd"/>
    <n v="75232"/>
    <n v="66"/>
    <n v="0"/>
    <n v="20"/>
    <n v="20"/>
    <m/>
  </r>
  <r>
    <x v="6"/>
    <x v="4"/>
    <d v="2025-01-01T00:00:00"/>
    <d v="2025-01-31T00:00:00"/>
    <s v="Madison HS Teaching Artist Residency"/>
    <x v="0"/>
    <s v="Madison HS"/>
    <s v="3000 MLK JR Blvd"/>
    <n v="75215"/>
    <n v="4"/>
    <n v="0"/>
    <n v="1"/>
    <n v="1"/>
    <m/>
  </r>
  <r>
    <x v="6"/>
    <x v="4"/>
    <d v="2025-01-01T00:00:00"/>
    <d v="2025-01-31T00:00:00"/>
    <s v="Booker T Washington Teaching Artist Residency"/>
    <x v="0"/>
    <s v="Booker T Washing HSPVA"/>
    <s v="2501 Flora St"/>
    <n v="75201"/>
    <n v="4"/>
    <n v="0"/>
    <n v="1"/>
    <n v="1"/>
    <m/>
  </r>
  <r>
    <x v="6"/>
    <x v="0"/>
    <d v="2025-01-01T00:00:00"/>
    <d v="2025-01-31T00:00:00"/>
    <s v="Uplift Atlas Violin Club"/>
    <x v="0"/>
    <s v="Uplift Atlas Prep"/>
    <s v="4600 Bryan St"/>
    <n v="75204"/>
    <n v="4"/>
    <n v="0"/>
    <n v="18"/>
    <n v="16"/>
    <m/>
  </r>
  <r>
    <x v="10"/>
    <x v="0"/>
    <d v="2025-01-01T00:00:00"/>
    <d v="2025-01-22T00:00:00"/>
    <s v="Fundamentals of Wheel"/>
    <x v="0"/>
    <s v="Creative Arts Center of Dallas"/>
    <s v="2360 Laughlin Drive"/>
    <n v="75228"/>
    <n v="4"/>
    <n v="40"/>
    <n v="8"/>
    <n v="48"/>
    <m/>
  </r>
  <r>
    <x v="10"/>
    <x v="0"/>
    <d v="2025-01-01T00:00:00"/>
    <d v="2025-01-25T00:00:00"/>
    <s v="Hands in Clay"/>
    <x v="0"/>
    <s v="Creative Arts Center of Dallas"/>
    <s v="2360 Laughlin Drive"/>
    <n v="75228"/>
    <n v="4"/>
    <n v="20"/>
    <n v="0"/>
    <n v="20"/>
    <m/>
  </r>
  <r>
    <x v="10"/>
    <x v="0"/>
    <d v="2025-01-01T00:00:00"/>
    <d v="2025-01-26T00:00:00"/>
    <s v="Beginner Figure Drawing"/>
    <x v="0"/>
    <s v="Creative Arts Center of Dallas"/>
    <s v="2360 Laughlin Drive"/>
    <n v="75228"/>
    <n v="4"/>
    <n v="28"/>
    <n v="4"/>
    <n v="32"/>
    <m/>
  </r>
  <r>
    <x v="10"/>
    <x v="0"/>
    <d v="2025-01-01T00:00:00"/>
    <d v="2025-01-29T00:00:00"/>
    <s v="Art of Mosaic"/>
    <x v="0"/>
    <s v="Creative Arts Center of Dallas"/>
    <s v="2361 Laughlin Drive"/>
    <n v="75228"/>
    <n v="4"/>
    <n v="40"/>
    <n v="0"/>
    <n v="40"/>
    <m/>
  </r>
  <r>
    <x v="10"/>
    <x v="0"/>
    <d v="2025-01-01T00:00:00"/>
    <d v="2025-01-31T00:00:00"/>
    <s v="Fundamentals of Wheel"/>
    <x v="0"/>
    <s v="Creative Arts Center of Dallas"/>
    <s v="2360 Laughlin Drive"/>
    <n v="75228"/>
    <n v="4"/>
    <n v="44"/>
    <n v="0"/>
    <n v="44"/>
    <n v="6"/>
  </r>
  <r>
    <x v="10"/>
    <x v="0"/>
    <d v="2025-01-01T00:00:00"/>
    <d v="2025-01-31T00:00:00"/>
    <s v="Metal Sculpture"/>
    <x v="0"/>
    <s v="Creative Arts Center of Dallas"/>
    <s v="2360 Laughlin Drive"/>
    <n v="75228"/>
    <n v="4"/>
    <n v="28"/>
    <n v="0"/>
    <n v="28"/>
    <n v="2"/>
  </r>
  <r>
    <x v="10"/>
    <x v="0"/>
    <d v="2025-01-01T00:00:00"/>
    <d v="2025-01-31T00:00:00"/>
    <s v="All Mosaics Mondays"/>
    <x v="0"/>
    <s v="Creative Arts Center of Dallas"/>
    <s v="2360 Laughlin Drive"/>
    <n v="75228"/>
    <n v="4"/>
    <n v="40"/>
    <n v="0"/>
    <n v="40"/>
    <n v="2"/>
  </r>
  <r>
    <x v="10"/>
    <x v="0"/>
    <d v="2025-01-01T00:00:00"/>
    <d v="2025-01-31T00:00:00"/>
    <s v="Int/Adv Art of Handbuilding"/>
    <x v="0"/>
    <s v="Creative Arts Center of Dallas"/>
    <s v="2360 Laughlin Drive"/>
    <n v="75228"/>
    <n v="4"/>
    <n v="36"/>
    <n v="0"/>
    <n v="36"/>
    <m/>
  </r>
  <r>
    <x v="10"/>
    <x v="0"/>
    <d v="2025-01-01T00:00:00"/>
    <d v="2025-01-31T00:00:00"/>
    <s v="Fundamentals of Wheel"/>
    <x v="0"/>
    <s v="Creative Arts Center of Dallas"/>
    <s v="2360 Laughlin Drive"/>
    <n v="75228"/>
    <n v="4"/>
    <n v="40"/>
    <n v="0"/>
    <n v="40"/>
    <m/>
  </r>
  <r>
    <x v="10"/>
    <x v="0"/>
    <d v="2025-01-01T00:00:00"/>
    <d v="2025-01-31T00:00:00"/>
    <s v="Sewing"/>
    <x v="0"/>
    <s v="Creative Arts Center of Dallas"/>
    <s v="2360 Laughlin Drive"/>
    <n v="75228"/>
    <n v="4"/>
    <n v="12"/>
    <n v="0"/>
    <n v="12"/>
    <m/>
  </r>
  <r>
    <x v="10"/>
    <x v="0"/>
    <d v="2025-01-01T00:00:00"/>
    <d v="2025-01-31T00:00:00"/>
    <s v="Stained Glass"/>
    <x v="0"/>
    <s v="Creative Arts Center of Dallas"/>
    <s v="2360 Laughlin Drive"/>
    <n v="75228"/>
    <n v="4"/>
    <n v="20"/>
    <n v="0"/>
    <n v="20"/>
    <m/>
  </r>
  <r>
    <x v="10"/>
    <x v="0"/>
    <d v="2025-01-01T00:00:00"/>
    <d v="2025-01-31T00:00:00"/>
    <s v="Beginner Painting"/>
    <x v="0"/>
    <s v="Creative Arts Center of Dallas"/>
    <s v="2360 Laughlin Drive"/>
    <n v="75228"/>
    <n v="4"/>
    <n v="40"/>
    <n v="0"/>
    <n v="40"/>
    <m/>
  </r>
  <r>
    <x v="10"/>
    <x v="0"/>
    <d v="2025-01-01T00:00:00"/>
    <d v="2025-01-31T00:00:00"/>
    <s v="Fundamentals of Wheel"/>
    <x v="0"/>
    <s v="Creative Arts Center of Dallas"/>
    <s v="2360 Laughlin Drive"/>
    <n v="75228"/>
    <n v="3"/>
    <n v="30"/>
    <n v="0"/>
    <n v="30"/>
    <m/>
  </r>
  <r>
    <x v="10"/>
    <x v="0"/>
    <d v="2025-01-01T00:00:00"/>
    <d v="2025-01-31T00:00:00"/>
    <s v="Beg/Int Jewelry Fabrication"/>
    <x v="0"/>
    <s v="Creative Arts Center of Dallas"/>
    <s v="2360 Laughlin Drive"/>
    <n v="75228"/>
    <n v="3"/>
    <n v="27"/>
    <n v="0"/>
    <n v="27"/>
    <n v="13"/>
  </r>
  <r>
    <x v="10"/>
    <x v="0"/>
    <d v="2025-01-01T00:00:00"/>
    <d v="2025-01-31T00:00:00"/>
    <s v="Metal Sculpture"/>
    <x v="0"/>
    <s v="Creative Arts Center of Dallas"/>
    <s v="2360 Laughlin Drive"/>
    <n v="75228"/>
    <n v="3"/>
    <n v="6"/>
    <n v="0"/>
    <n v="6"/>
    <m/>
  </r>
  <r>
    <x v="10"/>
    <x v="0"/>
    <d v="2025-01-01T00:00:00"/>
    <d v="2025-01-31T00:00:00"/>
    <s v="Broken Dish Mosaic (Picassiette)"/>
    <x v="0"/>
    <s v="Creative Arts Center of Dallas"/>
    <s v="2360 Laughlin Drive"/>
    <n v="75228"/>
    <n v="3"/>
    <n v="30"/>
    <n v="0"/>
    <n v="30"/>
    <m/>
  </r>
  <r>
    <x v="10"/>
    <x v="0"/>
    <d v="2025-01-01T00:00:00"/>
    <d v="2025-01-31T00:00:00"/>
    <s v="Beginner Oil Painting from Photos"/>
    <x v="0"/>
    <s v="Creative Arts Center of Dallas"/>
    <s v="2360 Laughlin Drive"/>
    <n v="75228"/>
    <n v="3"/>
    <n v="33"/>
    <n v="0"/>
    <n v="33"/>
    <m/>
  </r>
  <r>
    <x v="10"/>
    <x v="0"/>
    <d v="2025-01-01T00:00:00"/>
    <d v="2025-01-31T00:00:00"/>
    <s v="Stone Carving"/>
    <x v="0"/>
    <s v="Creative Arts Center of Dallas"/>
    <s v="2360 Laughlin Drive"/>
    <n v="75228"/>
    <n v="3"/>
    <n v="27"/>
    <n v="3"/>
    <n v="30"/>
    <m/>
  </r>
  <r>
    <x v="10"/>
    <x v="0"/>
    <d v="2025-01-01T00:00:00"/>
    <d v="2025-01-31T00:00:00"/>
    <s v="Int/Adv Wheel"/>
    <x v="0"/>
    <s v="Creative Arts Center of Dallas"/>
    <s v="2360 Laughlin Drive"/>
    <n v="75228"/>
    <n v="3"/>
    <n v="30"/>
    <n v="0"/>
    <n v="30"/>
    <m/>
  </r>
  <r>
    <x v="10"/>
    <x v="0"/>
    <d v="2025-01-01T00:00:00"/>
    <d v="2025-01-31T00:00:00"/>
    <s v="Fused Glass"/>
    <x v="0"/>
    <s v="Creative Arts Center of Dallas"/>
    <s v="2360 Laughlin Drive"/>
    <n v="75228"/>
    <n v="3"/>
    <n v="21"/>
    <n v="0"/>
    <n v="21"/>
    <m/>
  </r>
  <r>
    <x v="10"/>
    <x v="0"/>
    <d v="2025-01-01T00:00:00"/>
    <d v="2025-01-31T00:00:00"/>
    <s v="Int/Adv Oil Painting from Photos"/>
    <x v="0"/>
    <s v="Creative Arts Center of Dallas"/>
    <s v="2360 Laughlin Drive"/>
    <n v="75228"/>
    <n v="3"/>
    <n v="30"/>
    <n v="0"/>
    <n v="30"/>
    <m/>
  </r>
  <r>
    <x v="10"/>
    <x v="0"/>
    <d v="2025-01-01T00:00:00"/>
    <d v="2025-01-31T00:00:00"/>
    <s v="Fundamentals of Wheel"/>
    <x v="0"/>
    <s v="Creative Arts Center of Dallas"/>
    <s v="2360 Laughlin Drive"/>
    <n v="75228"/>
    <n v="3"/>
    <n v="30"/>
    <n v="0"/>
    <n v="30"/>
    <m/>
  </r>
  <r>
    <x v="10"/>
    <x v="0"/>
    <d v="2025-01-01T00:00:00"/>
    <d v="2025-01-31T00:00:00"/>
    <s v="Stone Carving"/>
    <x v="0"/>
    <s v="Creative Arts Center of Dallas"/>
    <s v="2360 Laughlin Drive"/>
    <n v="75228"/>
    <n v="3"/>
    <n v="21"/>
    <n v="0"/>
    <n v="21"/>
    <m/>
  </r>
  <r>
    <x v="10"/>
    <x v="0"/>
    <d v="2025-01-01T00:00:00"/>
    <d v="2025-01-31T00:00:00"/>
    <s v="Fundamentals of Wheel"/>
    <x v="0"/>
    <s v="Creative Arts Center of Dallas"/>
    <s v="2360 Laughlin Drive"/>
    <n v="75228"/>
    <n v="3"/>
    <n v="30"/>
    <n v="0"/>
    <n v="30"/>
    <m/>
  </r>
  <r>
    <x v="10"/>
    <x v="0"/>
    <d v="2025-01-01T00:00:00"/>
    <d v="2025-01-31T00:00:00"/>
    <s v="Fundamentals of Wheel"/>
    <x v="0"/>
    <s v="Creative Arts Center of Dallas"/>
    <s v="2360 Laughlin Drive"/>
    <n v="75228"/>
    <n v="3"/>
    <n v="30"/>
    <n v="0"/>
    <n v="30"/>
    <m/>
  </r>
  <r>
    <x v="10"/>
    <x v="0"/>
    <d v="2025-01-01T00:00:00"/>
    <d v="2025-01-31T00:00:00"/>
    <s v="Fundamentals of Wheel"/>
    <x v="0"/>
    <s v="Creative Arts Center of Dallas"/>
    <s v="2360 Laughlin Drive"/>
    <n v="75228"/>
    <n v="4"/>
    <n v="32"/>
    <n v="4"/>
    <n v="36"/>
    <m/>
  </r>
  <r>
    <x v="10"/>
    <x v="0"/>
    <d v="2025-01-01T00:00:00"/>
    <d v="2025-01-31T00:00:00"/>
    <s v="Fused Glass"/>
    <x v="0"/>
    <s v="Creative Arts Center of Dallas"/>
    <s v="2360 Laughlin Drive"/>
    <n v="75228"/>
    <n v="4"/>
    <n v="32"/>
    <n v="0"/>
    <n v="32"/>
    <m/>
  </r>
  <r>
    <x v="10"/>
    <x v="0"/>
    <d v="2025-01-01T00:00:00"/>
    <d v="2025-01-31T00:00:00"/>
    <s v="Hands in Clay"/>
    <x v="0"/>
    <s v="Creative Arts Center of Dallas"/>
    <s v="2360 Laughlin Drive"/>
    <n v="75228"/>
    <n v="4"/>
    <n v="16"/>
    <n v="0"/>
    <n v="16"/>
    <m/>
  </r>
  <r>
    <x v="10"/>
    <x v="0"/>
    <d v="2025-01-01T00:00:00"/>
    <d v="2025-01-31T00:00:00"/>
    <s v="Hands in Clay"/>
    <x v="0"/>
    <s v="Creative Arts Center of Dallas"/>
    <s v="2361 Laughlin Drive"/>
    <n v="75229"/>
    <n v="4"/>
    <n v="12"/>
    <n v="0"/>
    <n v="12"/>
    <m/>
  </r>
  <r>
    <x v="10"/>
    <x v="0"/>
    <d v="2025-01-01T00:00:00"/>
    <d v="2025-01-31T00:00:00"/>
    <s v="Pastel Drawing 1"/>
    <x v="0"/>
    <s v="Creative Arts Center of Dallas"/>
    <s v="2360 Laughlin Drive"/>
    <n v="75228"/>
    <n v="4"/>
    <n v="8"/>
    <n v="0"/>
    <n v="8"/>
    <m/>
  </r>
  <r>
    <x v="10"/>
    <x v="0"/>
    <d v="2025-01-01T00:00:00"/>
    <d v="2025-01-31T00:00:00"/>
    <s v="Int/Adv Oil Painting from Photos"/>
    <x v="0"/>
    <s v="Creative Arts Center of Dallas"/>
    <s v="2360 Laughlin Drive"/>
    <n v="75228"/>
    <n v="4"/>
    <n v="36"/>
    <n v="0"/>
    <n v="36"/>
    <m/>
  </r>
  <r>
    <x v="10"/>
    <x v="0"/>
    <d v="2025-01-01T00:00:00"/>
    <d v="2025-01-31T00:00:00"/>
    <s v="Wild Side of Watercolor"/>
    <x v="0"/>
    <s v="Creative Arts Center of Dallas"/>
    <s v="2360 Laughlin Drive"/>
    <n v="75228"/>
    <n v="4"/>
    <n v="24"/>
    <n v="0"/>
    <n v="24"/>
    <m/>
  </r>
  <r>
    <x v="10"/>
    <x v="0"/>
    <d v="2025-01-01T00:00:00"/>
    <d v="2025-01-31T00:00:00"/>
    <s v="Fundamentals of Handbuilding"/>
    <x v="0"/>
    <s v="Creative Arts Center of Dallas"/>
    <s v="2360 Laughlin Drive"/>
    <n v="75228"/>
    <n v="4"/>
    <n v="16"/>
    <n v="0"/>
    <n v="16"/>
    <m/>
  </r>
  <r>
    <x v="10"/>
    <x v="0"/>
    <d v="2025-01-01T00:00:00"/>
    <d v="2025-01-31T00:00:00"/>
    <s v="Int/Adv Wheel"/>
    <x v="0"/>
    <s v="Creative Arts Center of Dallas"/>
    <s v="2360 Laughlin Drive"/>
    <n v="75228"/>
    <n v="4"/>
    <n v="44"/>
    <n v="0"/>
    <n v="44"/>
    <m/>
  </r>
  <r>
    <x v="10"/>
    <x v="0"/>
    <d v="2025-01-01T00:00:00"/>
    <d v="2025-01-31T00:00:00"/>
    <s v="Drawing 1"/>
    <x v="0"/>
    <s v="Creative Arts Center of Dallas"/>
    <s v="2360 Laughlin Drive"/>
    <n v="75228"/>
    <n v="4"/>
    <n v="16"/>
    <n v="0"/>
    <n v="16"/>
    <m/>
  </r>
  <r>
    <x v="10"/>
    <x v="0"/>
    <d v="2025-01-01T00:00:00"/>
    <d v="2025-01-31T00:00:00"/>
    <s v="Fused Glass"/>
    <x v="0"/>
    <s v="Creative Arts Center of Dallas"/>
    <s v="2360 Laughlin Drive"/>
    <n v="75228"/>
    <n v="4"/>
    <n v="24"/>
    <n v="0"/>
    <n v="24"/>
    <m/>
  </r>
  <r>
    <x v="10"/>
    <x v="0"/>
    <d v="2025-01-01T00:00:00"/>
    <d v="2025-01-31T00:00:00"/>
    <s v="Lost Wax Casting"/>
    <x v="0"/>
    <s v="Creative Arts Center of Dallas"/>
    <s v="2360 Laughlin Drive"/>
    <n v="75228"/>
    <n v="4"/>
    <n v="24"/>
    <n v="0"/>
    <n v="24"/>
    <m/>
  </r>
  <r>
    <x v="10"/>
    <x v="0"/>
    <d v="2025-01-01T00:00:00"/>
    <d v="2025-01-31T00:00:00"/>
    <s v="Beginner Oil Painting from Photos"/>
    <x v="0"/>
    <s v="Creative Arts Center of Dallas"/>
    <s v="2360 Laughlin Drive"/>
    <n v="75228"/>
    <n v="4"/>
    <n v="44"/>
    <n v="0"/>
    <n v="44"/>
    <m/>
  </r>
  <r>
    <x v="10"/>
    <x v="0"/>
    <d v="2025-01-01T00:00:00"/>
    <d v="2025-01-31T00:00:00"/>
    <s v="Watercolor Fundamentals"/>
    <x v="0"/>
    <s v="Creative Arts Center of Dallas"/>
    <s v="2360 Laughlin Drive"/>
    <n v="75228"/>
    <n v="4"/>
    <n v="36"/>
    <n v="0"/>
    <n v="36"/>
    <m/>
  </r>
  <r>
    <x v="10"/>
    <x v="0"/>
    <d v="2025-01-01T00:00:00"/>
    <d v="2025-01-31T00:00:00"/>
    <s v="Hands in Clay"/>
    <x v="0"/>
    <s v="Creative Arts Center of Dallas"/>
    <s v="2360 Laughlin Drive"/>
    <n v="75228"/>
    <n v="4"/>
    <n v="20"/>
    <n v="0"/>
    <n v="20"/>
    <m/>
  </r>
  <r>
    <x v="10"/>
    <x v="0"/>
    <d v="2025-01-01T00:00:00"/>
    <d v="2025-01-31T00:00:00"/>
    <s v="Beginner Figurative Sculpture"/>
    <x v="0"/>
    <s v="Creative Arts Center of Dallas"/>
    <s v="2360 Laughlin Drive"/>
    <n v="75228"/>
    <n v="4"/>
    <n v="16"/>
    <n v="0"/>
    <n v="16"/>
    <m/>
  </r>
  <r>
    <x v="10"/>
    <x v="0"/>
    <d v="2025-01-01T00:00:00"/>
    <d v="2025-01-31T00:00:00"/>
    <s v="Drawing 1"/>
    <x v="0"/>
    <s v="Creative Arts Center of Dallas"/>
    <s v="2360 Laughlin Drive"/>
    <n v="75228"/>
    <n v="4"/>
    <n v="36"/>
    <n v="0"/>
    <n v="36"/>
    <m/>
  </r>
  <r>
    <x v="10"/>
    <x v="0"/>
    <d v="2025-01-01T00:00:00"/>
    <d v="2025-01-31T00:00:00"/>
    <s v="Int/Adv Jewelry Fabrication"/>
    <x v="0"/>
    <s v="Creative Arts Center of Dallas"/>
    <s v="2360 Laughlin Drive"/>
    <n v="75228"/>
    <n v="4"/>
    <n v="28"/>
    <n v="0"/>
    <n v="28"/>
    <n v="10"/>
  </r>
  <r>
    <x v="10"/>
    <x v="0"/>
    <d v="2025-01-01T00:00:00"/>
    <d v="2025-01-31T00:00:00"/>
    <s v="Watercolor Fundamentals"/>
    <x v="0"/>
    <s v="Creative Arts Center of Dallas"/>
    <s v="2360 Laughlin Drive"/>
    <n v="75228"/>
    <n v="4"/>
    <n v="40"/>
    <n v="0"/>
    <n v="40"/>
    <n v="10"/>
  </r>
  <r>
    <x v="10"/>
    <x v="0"/>
    <d v="2025-01-01T00:00:00"/>
    <d v="2025-01-31T00:00:00"/>
    <s v="Stone Carving"/>
    <x v="0"/>
    <s v="Creative Arts Center of Dallas"/>
    <s v="2360 Laughlin Drive"/>
    <n v="75228"/>
    <n v="4"/>
    <n v="20"/>
    <n v="0"/>
    <n v="20"/>
    <m/>
  </r>
  <r>
    <x v="10"/>
    <x v="0"/>
    <d v="2025-01-01T00:00:00"/>
    <d v="2025-01-31T00:00:00"/>
    <s v="Creative Clay"/>
    <x v="0"/>
    <s v="Creative Arts Center of Dallas"/>
    <s v="2360 Laughlin Drive"/>
    <n v="75228"/>
    <n v="4"/>
    <n v="12"/>
    <n v="0"/>
    <n v="12"/>
    <m/>
  </r>
  <r>
    <x v="10"/>
    <x v="0"/>
    <d v="2025-01-01T00:00:00"/>
    <d v="2025-01-31T00:00:00"/>
    <s v="Acrylic Painting"/>
    <x v="0"/>
    <s v="Creative Arts Center of Dallas"/>
    <s v="2360 Laughlin Drive"/>
    <n v="75228"/>
    <n v="4"/>
    <n v="32"/>
    <n v="0"/>
    <n v="32"/>
    <m/>
  </r>
  <r>
    <x v="10"/>
    <x v="0"/>
    <d v="2025-01-01T00:00:00"/>
    <d v="2025-01-31T00:00:00"/>
    <s v="Basic Monotype Printing"/>
    <x v="0"/>
    <s v="Creative Arts Center of Dallas"/>
    <s v="2360 Laughlin Drive"/>
    <n v="75228"/>
    <n v="4"/>
    <n v="20"/>
    <n v="0"/>
    <n v="20"/>
    <m/>
  </r>
  <r>
    <x v="10"/>
    <x v="0"/>
    <d v="2025-01-01T00:00:00"/>
    <d v="2025-01-31T00:00:00"/>
    <s v="Fundamentals of Wheel"/>
    <x v="0"/>
    <s v="Creative Arts Center of Dallas"/>
    <s v="2360 Laughlin Drive"/>
    <n v="75228"/>
    <n v="4"/>
    <n v="40"/>
    <n v="0"/>
    <n v="40"/>
    <m/>
  </r>
  <r>
    <x v="10"/>
    <x v="0"/>
    <d v="2025-01-01T00:00:00"/>
    <d v="2025-01-31T00:00:00"/>
    <s v="Beginner Figurative Sculpture"/>
    <x v="0"/>
    <s v="Creative Arts Center of Dallas"/>
    <s v="2360 Laughlin Drive"/>
    <n v="75228"/>
    <n v="4"/>
    <n v="24"/>
    <n v="0"/>
    <n v="24"/>
    <m/>
  </r>
  <r>
    <x v="10"/>
    <x v="0"/>
    <d v="2025-01-01T00:00:00"/>
    <d v="2025-01-31T00:00:00"/>
    <s v="Drawing 1"/>
    <x v="0"/>
    <s v="Creative Arts Center of Dallas"/>
    <s v="2360 Laughlin Drive"/>
    <n v="75228"/>
    <n v="4"/>
    <n v="36"/>
    <n v="0"/>
    <n v="36"/>
    <m/>
  </r>
  <r>
    <x v="10"/>
    <x v="0"/>
    <d v="2025-01-01T00:00:00"/>
    <d v="2025-01-31T00:00:00"/>
    <s v="Metal Sculpture"/>
    <x v="0"/>
    <s v="Creative Arts Center of Dallas"/>
    <s v="2360 Laughlin Drive"/>
    <n v="75228"/>
    <n v="4"/>
    <n v="28"/>
    <n v="0"/>
    <n v="28"/>
    <m/>
  </r>
  <r>
    <x v="10"/>
    <x v="0"/>
    <d v="2025-01-01T00:00:00"/>
    <d v="2025-01-31T00:00:00"/>
    <s v="Mixed Media Mosaic"/>
    <x v="0"/>
    <s v="Creative Arts Center of Dallas"/>
    <s v="2361 Laughlin Drive"/>
    <n v="75229"/>
    <n v="4"/>
    <n v="36"/>
    <n v="0"/>
    <n v="36"/>
    <m/>
  </r>
  <r>
    <x v="10"/>
    <x v="0"/>
    <d v="2025-01-01T00:00:00"/>
    <d v="2025-01-31T00:00:00"/>
    <s v="Acrylic Painting"/>
    <x v="0"/>
    <s v="Creative Arts Center of Dallas"/>
    <s v="2360 Laughlin Drive"/>
    <n v="75228"/>
    <n v="4"/>
    <n v="28"/>
    <n v="0"/>
    <n v="28"/>
    <m/>
  </r>
  <r>
    <x v="10"/>
    <x v="0"/>
    <d v="2025-01-01T00:00:00"/>
    <d v="2025-01-31T00:00:00"/>
    <s v="Wild Side of Watercolor"/>
    <x v="0"/>
    <s v="Creative Arts Center of Dallas"/>
    <s v="2359 Laughlin Drive"/>
    <n v="75227"/>
    <n v="4"/>
    <n v="48"/>
    <n v="0"/>
    <n v="48"/>
    <m/>
  </r>
  <r>
    <x v="10"/>
    <x v="0"/>
    <d v="2025-01-01T00:00:00"/>
    <d v="2025-01-31T00:00:00"/>
    <s v="Stone Carving"/>
    <x v="0"/>
    <s v="Creative Arts Center of Dallas"/>
    <s v="2360 Laughlin Drive"/>
    <n v="75228"/>
    <n v="4"/>
    <n v="16"/>
    <n v="0"/>
    <n v="16"/>
    <m/>
  </r>
  <r>
    <x v="10"/>
    <x v="0"/>
    <d v="2025-01-01T00:00:00"/>
    <d v="2025-01-31T00:00:00"/>
    <s v="Abstract Drawing 1"/>
    <x v="0"/>
    <s v="Creative Arts Center of Dallas"/>
    <s v="2360 Laughlin Drive"/>
    <n v="75228"/>
    <n v="4"/>
    <n v="8"/>
    <n v="0"/>
    <n v="8"/>
    <m/>
  </r>
  <r>
    <x v="10"/>
    <x v="0"/>
    <d v="2025-01-01T00:00:00"/>
    <d v="2025-01-31T00:00:00"/>
    <s v="Beg/Int Jewelry Fabrication"/>
    <x v="0"/>
    <s v="Creative Arts Center of Dallas"/>
    <s v="2360 Laughlin Drive"/>
    <n v="75228"/>
    <n v="4"/>
    <n v="36"/>
    <n v="0"/>
    <n v="36"/>
    <m/>
  </r>
  <r>
    <x v="10"/>
    <x v="0"/>
    <d v="2025-01-01T00:00:00"/>
    <d v="2025-01-31T00:00:00"/>
    <s v="Int/Adv Watercolor"/>
    <x v="0"/>
    <s v="Creative Arts Center of Dallas"/>
    <s v="2360 Laughlin Drive"/>
    <n v="75228"/>
    <n v="4"/>
    <n v="24"/>
    <n v="0"/>
    <n v="24"/>
    <m/>
  </r>
  <r>
    <x v="10"/>
    <x v="0"/>
    <d v="2025-01-01T00:00:00"/>
    <d v="2025-01-31T00:00:00"/>
    <s v="Lost Wax Casting"/>
    <x v="0"/>
    <s v="Creative Arts Center of Dallas"/>
    <s v="2360 Laughlin Drive"/>
    <n v="75228"/>
    <n v="4"/>
    <n v="36"/>
    <n v="0"/>
    <n v="36"/>
    <m/>
  </r>
  <r>
    <x v="10"/>
    <x v="0"/>
    <d v="2025-01-01T00:00:00"/>
    <d v="2025-01-31T00:00:00"/>
    <s v="Acrylic Painting"/>
    <x v="0"/>
    <s v="Creative Arts Center of Dallas"/>
    <s v="2360 Laughlin Drive"/>
    <n v="75228"/>
    <n v="4"/>
    <n v="24"/>
    <n v="0"/>
    <n v="24"/>
    <m/>
  </r>
  <r>
    <x v="10"/>
    <x v="0"/>
    <d v="2025-01-01T00:00:00"/>
    <d v="2025-01-31T00:00:00"/>
    <s v="Advanced Monotype Printing"/>
    <x v="0"/>
    <s v="Creative Arts Center of Dallas"/>
    <s v="2360 Laughlin Drive"/>
    <n v="75228"/>
    <n v="4"/>
    <n v="16"/>
    <n v="0"/>
    <n v="16"/>
    <m/>
  </r>
  <r>
    <x v="10"/>
    <x v="0"/>
    <d v="2025-01-01T00:00:00"/>
    <d v="2025-01-31T00:00:00"/>
    <s v="Fundamentals of Wheel"/>
    <x v="0"/>
    <s v="Creative Arts Center of Dallas"/>
    <s v="2360 Laughlin Drive"/>
    <n v="75228"/>
    <n v="4"/>
    <n v="40"/>
    <n v="0"/>
    <n v="40"/>
    <m/>
  </r>
  <r>
    <x v="10"/>
    <x v="0"/>
    <d v="2025-01-01T00:00:00"/>
    <d v="2025-01-31T00:00:00"/>
    <s v="Fundamentals of Wheel"/>
    <x v="0"/>
    <s v="Creative Arts Center of Dallas"/>
    <s v="2360 Laughlin Drive"/>
    <n v="75228"/>
    <n v="4"/>
    <n v="40"/>
    <n v="0"/>
    <n v="40"/>
    <m/>
  </r>
  <r>
    <x v="10"/>
    <x v="0"/>
    <d v="2025-01-01T00:00:00"/>
    <d v="2025-01-31T00:00:00"/>
    <s v="Drawing 2"/>
    <x v="0"/>
    <s v="Creative Arts Center of Dallas"/>
    <s v="2360 Laughlin Drive"/>
    <n v="75228"/>
    <n v="4"/>
    <n v="20"/>
    <n v="0"/>
    <n v="20"/>
    <m/>
  </r>
  <r>
    <x v="10"/>
    <x v="0"/>
    <d v="2025-01-01T00:00:00"/>
    <d v="2025-01-31T00:00:00"/>
    <s v="Tufting Fundamentals"/>
    <x v="0"/>
    <s v="Creative Arts Center of Dallas"/>
    <s v="2360 Laughlin Drive"/>
    <n v="75228"/>
    <n v="4"/>
    <n v="16"/>
    <n v="0"/>
    <n v="16"/>
    <m/>
  </r>
  <r>
    <x v="10"/>
    <x v="0"/>
    <d v="2025-01-01T00:00:00"/>
    <d v="2025-01-31T00:00:00"/>
    <s v="Creative Awakening: Integrating Art &amp; Spirituality"/>
    <x v="0"/>
    <s v="Creative Arts Center of Dallas"/>
    <s v="2360 Laughlin Drive"/>
    <n v="75228"/>
    <n v="4"/>
    <n v="20"/>
    <n v="0"/>
    <n v="20"/>
    <m/>
  </r>
  <r>
    <x v="10"/>
    <x v="0"/>
    <d v="2025-01-01T00:00:00"/>
    <d v="2025-01-31T00:00:00"/>
    <s v="Lush Layers- Collage, Printmaking, &amp; Markmaking"/>
    <x v="0"/>
    <s v="Creative Arts Center of Dallas"/>
    <s v="2360 Laughlin Drive"/>
    <n v="75228"/>
    <n v="4"/>
    <n v="40"/>
    <n v="0"/>
    <n v="40"/>
    <m/>
  </r>
  <r>
    <x v="10"/>
    <x v="0"/>
    <d v="2025-01-01T00:00:00"/>
    <d v="2025-01-31T00:00:00"/>
    <s v="Glass Lab"/>
    <x v="0"/>
    <s v="Creative Arts Center of Dallas"/>
    <s v="2360 Laughlin Drive"/>
    <n v="75228"/>
    <n v="1"/>
    <n v="2"/>
    <n v="0"/>
    <n v="2"/>
    <m/>
  </r>
  <r>
    <x v="10"/>
    <x v="0"/>
    <d v="2025-01-01T00:00:00"/>
    <d v="2025-01-31T00:00:00"/>
    <s v="Glass Lab"/>
    <x v="0"/>
    <s v="Creative Arts Center of Dallas"/>
    <s v="2360 Laughlin Drive"/>
    <n v="75228"/>
    <n v="1"/>
    <n v="1"/>
    <n v="0"/>
    <n v="1"/>
    <m/>
  </r>
  <r>
    <x v="10"/>
    <x v="0"/>
    <d v="2025-01-01T00:00:00"/>
    <d v="2025-01-31T00:00:00"/>
    <s v="Glass Lab"/>
    <x v="0"/>
    <s v="Creative Arts Center of Dallas"/>
    <s v="2360 Laughlin Drive"/>
    <n v="75228"/>
    <n v="1"/>
    <n v="1"/>
    <n v="0"/>
    <n v="1"/>
    <m/>
  </r>
  <r>
    <x v="10"/>
    <x v="0"/>
    <d v="2025-01-01T00:00:00"/>
    <d v="2025-01-31T00:00:00"/>
    <s v="Glass Lab"/>
    <x v="0"/>
    <s v="Creative Arts Center of Dallas"/>
    <s v="2360 Laughlin Drive"/>
    <n v="75228"/>
    <n v="1"/>
    <n v="1"/>
    <n v="0"/>
    <n v="1"/>
    <n v="4"/>
  </r>
  <r>
    <x v="10"/>
    <x v="0"/>
    <d v="2025-01-01T00:00:00"/>
    <d v="2025-01-31T00:00:00"/>
    <s v="Live Model Lab"/>
    <x v="0"/>
    <s v="Creative Arts Center of Dallas"/>
    <s v="2360 Laughlin Drive"/>
    <n v="75228"/>
    <n v="1"/>
    <n v="8"/>
    <n v="0"/>
    <n v="8"/>
    <m/>
  </r>
  <r>
    <x v="10"/>
    <x v="0"/>
    <d v="2025-01-01T00:00:00"/>
    <d v="2025-01-31T00:00:00"/>
    <s v="Live Model Lab"/>
    <x v="0"/>
    <s v="Creative Arts Center of Dallas"/>
    <s v="2360 Laughlin Drive"/>
    <n v="75228"/>
    <n v="1"/>
    <n v="8"/>
    <n v="0"/>
    <n v="8"/>
    <m/>
  </r>
  <r>
    <x v="10"/>
    <x v="0"/>
    <d v="2025-01-01T00:00:00"/>
    <d v="2025-01-31T00:00:00"/>
    <s v="Live Model Lab"/>
    <x v="0"/>
    <s v="Creative Arts Center of Dallas"/>
    <s v="2360 Laughlin Drive"/>
    <n v="75228"/>
    <n v="1"/>
    <n v="8"/>
    <n v="0"/>
    <n v="8"/>
    <m/>
  </r>
  <r>
    <x v="10"/>
    <x v="0"/>
    <d v="2025-01-01T00:00:00"/>
    <d v="2025-01-31T00:00:00"/>
    <s v="Live Model Lab"/>
    <x v="0"/>
    <s v="Creative Arts Center of Dallas"/>
    <s v="2360 Laughlin Drive"/>
    <n v="75228"/>
    <n v="1"/>
    <n v="8"/>
    <n v="0"/>
    <n v="8"/>
    <m/>
  </r>
  <r>
    <x v="10"/>
    <x v="0"/>
    <d v="2025-01-01T00:00:00"/>
    <d v="2025-01-31T00:00:00"/>
    <s v="Live Model Lab"/>
    <x v="0"/>
    <s v="Creative Arts Center of Dallas"/>
    <s v="2360 Laughlin Drive"/>
    <n v="75228"/>
    <n v="1"/>
    <n v="4"/>
    <n v="0"/>
    <n v="4"/>
    <m/>
  </r>
  <r>
    <x v="10"/>
    <x v="0"/>
    <d v="2025-01-01T00:00:00"/>
    <d v="2025-01-31T00:00:00"/>
    <s v="Live Model Lab"/>
    <x v="0"/>
    <s v="Creative Arts Center of Dallas"/>
    <s v="2360 Laughlin Drive"/>
    <n v="75228"/>
    <n v="1"/>
    <n v="2"/>
    <n v="0"/>
    <n v="2"/>
    <m/>
  </r>
  <r>
    <x v="10"/>
    <x v="0"/>
    <d v="2025-01-01T00:00:00"/>
    <d v="2025-01-31T00:00:00"/>
    <s v="Live Model Lab"/>
    <x v="0"/>
    <s v="Creative Arts Center of Dallas"/>
    <s v="2360 Laughlin Drive"/>
    <n v="75228"/>
    <n v="1"/>
    <n v="1"/>
    <n v="0"/>
    <n v="1"/>
    <m/>
  </r>
  <r>
    <x v="10"/>
    <x v="0"/>
    <d v="2025-01-01T00:00:00"/>
    <d v="2025-01-31T00:00:00"/>
    <s v="Live Model Lab"/>
    <x v="0"/>
    <s v="Creative Arts Center of Dallas"/>
    <s v="2360 Laughlin Drive"/>
    <n v="75228"/>
    <n v="1"/>
    <n v="8"/>
    <n v="0"/>
    <n v="8"/>
    <m/>
  </r>
  <r>
    <x v="10"/>
    <x v="0"/>
    <d v="2025-01-01T00:00:00"/>
    <d v="2025-01-31T00:00:00"/>
    <s v="Block Printing Stationary"/>
    <x v="0"/>
    <s v="Paper Arts"/>
    <s v="118 N. Peak Street"/>
    <n v="75226"/>
    <n v="1"/>
    <n v="4"/>
    <n v="0"/>
    <n v="4"/>
    <m/>
  </r>
  <r>
    <x v="10"/>
    <x v="0"/>
    <d v="2025-01-01T00:00:00"/>
    <d v="2025-01-31T00:00:00"/>
    <s v="Block Printing Stationary"/>
    <x v="0"/>
    <s v="Paper Arts"/>
    <s v="118 N. Peak Street"/>
    <n v="75226"/>
    <n v="1"/>
    <n v="1"/>
    <n v="0"/>
    <n v="1"/>
    <n v="10"/>
  </r>
  <r>
    <x v="10"/>
    <x v="0"/>
    <d v="2025-01-01T00:00:00"/>
    <d v="2025-01-31T00:00:00"/>
    <s v="Print Sampler: Relief Printing"/>
    <x v="0"/>
    <s v="Paper Arts"/>
    <s v="118 N. Peak Street"/>
    <n v="75226"/>
    <n v="1"/>
    <n v="3"/>
    <n v="0"/>
    <n v="3"/>
    <m/>
  </r>
  <r>
    <x v="10"/>
    <x v="0"/>
    <d v="2025-01-01T00:00:00"/>
    <d v="2025-01-31T00:00:00"/>
    <s v="Print Sampler: Dry Point Etching"/>
    <x v="0"/>
    <s v="Paper Arts"/>
    <s v="118 N. Peak Street"/>
    <n v="75226"/>
    <n v="1"/>
    <n v="4"/>
    <n v="0"/>
    <n v="4"/>
    <m/>
  </r>
  <r>
    <x v="10"/>
    <x v="0"/>
    <d v="2025-01-01T00:00:00"/>
    <d v="2025-01-31T00:00:00"/>
    <s v="Simple Bookmaking: Coptic Binding"/>
    <x v="0"/>
    <s v="Paper Arts"/>
    <s v="118 N. Peak Street"/>
    <n v="75226"/>
    <n v="1"/>
    <n v="3"/>
    <n v="0"/>
    <n v="3"/>
    <m/>
  </r>
  <r>
    <x v="10"/>
    <x v="0"/>
    <d v="2025-01-01T00:00:00"/>
    <d v="2025-01-31T00:00:00"/>
    <s v="Start Your Next Creative Chapter"/>
    <x v="0"/>
    <s v="Creative Arts Center of Dallas"/>
    <s v="2360 Laughlin Drive"/>
    <n v="75228"/>
    <n v="1"/>
    <n v="2"/>
    <n v="0"/>
    <n v="2"/>
    <n v="6"/>
  </r>
  <r>
    <x v="10"/>
    <x v="0"/>
    <d v="2025-01-01T00:00:00"/>
    <d v="2025-01-31T00:00:00"/>
    <s v="Start Your Next Creative Chapter"/>
    <x v="0"/>
    <s v="Creative Arts Center of Dallas"/>
    <s v="2360 Laughlin Drive"/>
    <n v="75228"/>
    <n v="1"/>
    <n v="1"/>
    <n v="0"/>
    <n v="1"/>
    <n v="6"/>
  </r>
  <r>
    <x v="10"/>
    <x v="0"/>
    <d v="2025-01-01T00:00:00"/>
    <d v="2025-01-31T00:00:00"/>
    <s v="Leaded Stained-Glass"/>
    <x v="0"/>
    <s v="Creative Arts Center of Dallas"/>
    <s v="2360 Laughlin Drive"/>
    <n v="75228"/>
    <n v="1"/>
    <n v="5"/>
    <n v="0"/>
    <n v="5"/>
    <n v="14"/>
  </r>
  <r>
    <x v="10"/>
    <x v="0"/>
    <d v="2025-01-01T00:00:00"/>
    <d v="2025-01-31T00:00:00"/>
    <s v="Chains with Attitude"/>
    <x v="0"/>
    <s v="Creative Arts Center of Dallas"/>
    <s v="2360 Laughlin Drive"/>
    <n v="75228"/>
    <n v="1"/>
    <n v="4"/>
    <n v="0"/>
    <n v="4"/>
    <n v="14"/>
  </r>
  <r>
    <x v="10"/>
    <x v="0"/>
    <d v="2025-01-01T00:00:00"/>
    <d v="2025-01-31T00:00:00"/>
    <s v="Contemporary 3D Collage"/>
    <x v="0"/>
    <s v="The MIX Creative Space"/>
    <s v="9125 Diceman Drive"/>
    <n v="75218"/>
    <n v="1"/>
    <n v="8"/>
    <n v="0"/>
    <n v="8"/>
    <n v="14"/>
  </r>
  <r>
    <x v="10"/>
    <x v="0"/>
    <d v="2025-01-01T00:00:00"/>
    <d v="2025-01-31T00:00:00"/>
    <s v="Contemporary 3D Collage"/>
    <x v="0"/>
    <s v="The MIX Creative Space"/>
    <s v="9125 Diceman Drive"/>
    <n v="75218"/>
    <n v="1"/>
    <n v="2"/>
    <n v="0"/>
    <n v="2"/>
    <n v="14"/>
  </r>
  <r>
    <x v="10"/>
    <x v="0"/>
    <d v="2025-01-01T00:00:00"/>
    <d v="2025-01-31T00:00:00"/>
    <s v="Dave Kramer's Famous Color Theory Workshop"/>
    <x v="0"/>
    <s v="Creative Arts Center of Dallas"/>
    <s v="2360 Laughlin Drive"/>
    <n v="75228"/>
    <n v="4"/>
    <n v="16"/>
    <n v="0"/>
    <n v="16"/>
    <n v="14"/>
  </r>
  <r>
    <x v="10"/>
    <x v="0"/>
    <d v="2025-01-01T00:00:00"/>
    <d v="2025-01-31T00:00:00"/>
    <s v="Encaustic: Expressive Monotypes"/>
    <x v="0"/>
    <s v="Creative Arts Center of Dallas"/>
    <s v="2360 Laughlin Drive"/>
    <n v="75228"/>
    <n v="1"/>
    <n v="4"/>
    <n v="0"/>
    <n v="4"/>
    <n v="14"/>
  </r>
  <r>
    <x v="10"/>
    <x v="0"/>
    <d v="2025-01-01T00:00:00"/>
    <d v="2025-01-31T00:00:00"/>
    <s v="Introduction to Watercolor"/>
    <x v="0"/>
    <s v="Creative Arts Center of Dallas"/>
    <s v="2360 Laughlin Drive"/>
    <n v="75228"/>
    <n v="1"/>
    <n v="8"/>
    <n v="0"/>
    <n v="8"/>
    <n v="14"/>
  </r>
  <r>
    <x v="10"/>
    <x v="0"/>
    <d v="2025-01-01T00:00:00"/>
    <d v="2025-01-31T00:00:00"/>
    <s v="Mandala Art"/>
    <x v="0"/>
    <s v="Anja Yamaji Art School"/>
    <s v="2101 W. Clarendon #200B "/>
    <n v="75208"/>
    <n v="1"/>
    <n v="8"/>
    <n v="1"/>
    <n v="9"/>
    <n v="14"/>
  </r>
  <r>
    <x v="10"/>
    <x v="0"/>
    <d v="2025-01-01T00:00:00"/>
    <d v="2025-01-31T00:00:00"/>
    <s v="Mixed Media Painting"/>
    <x v="0"/>
    <s v="Creative Arts Center of Dallas"/>
    <s v="2360 Laughlin Drive"/>
    <n v="75228"/>
    <n v="1"/>
    <n v="8"/>
    <n v="0"/>
    <n v="8"/>
    <n v="14"/>
  </r>
  <r>
    <x v="10"/>
    <x v="0"/>
    <d v="2025-01-01T00:00:00"/>
    <d v="2025-01-31T00:00:00"/>
    <s v="Resin Coasters and Trays"/>
    <x v="0"/>
    <s v="Creative Arts Center of Dallas"/>
    <s v="2360 Laughlin Drive"/>
    <n v="75228"/>
    <n v="1"/>
    <n v="3"/>
    <n v="0"/>
    <n v="3"/>
    <n v="14"/>
  </r>
  <r>
    <x v="10"/>
    <x v="0"/>
    <d v="2025-01-01T00:00:00"/>
    <d v="2025-01-31T00:00:00"/>
    <s v="Vibrant Watercolor Trees"/>
    <x v="0"/>
    <s v="Creative Arts Center of Dallas"/>
    <s v="2360 Laughlin Drive"/>
    <n v="75228"/>
    <n v="1"/>
    <n v="6"/>
    <n v="0"/>
    <n v="6"/>
    <n v="14"/>
  </r>
  <r>
    <x v="10"/>
    <x v="0"/>
    <d v="2025-01-01T00:00:00"/>
    <d v="2025-01-31T00:00:00"/>
    <s v="Watercolor Mixed Media with Collage"/>
    <x v="0"/>
    <s v="Creative Arts Center of Dallas"/>
    <s v="2360 Laughlin Drive"/>
    <n v="75228"/>
    <n v="1"/>
    <n v="8"/>
    <n v="0"/>
    <n v="8"/>
    <m/>
  </r>
  <r>
    <x v="10"/>
    <x v="6"/>
    <d v="2025-01-01T00:00:00"/>
    <d v="2025-01-31T00:00:00"/>
    <s v="Kev'Ron Madden Equitable Artist in Residence"/>
    <x v="0"/>
    <s v="Creative Arts Center of Dallas"/>
    <s v="2361 Laughlin Drive"/>
    <n v="75229"/>
    <n v="24"/>
    <n v="2087"/>
    <n v="14"/>
    <n v="2101"/>
    <m/>
  </r>
  <r>
    <x v="34"/>
    <x v="5"/>
    <d v="2025-01-01T00:00:00"/>
    <d v="2025-01-30T00:00:00"/>
    <s v="Taking It to the Streets Outreach"/>
    <x v="0"/>
    <s v="Renaissance Tower"/>
    <s v="1201 Elm St"/>
    <n v="75201"/>
    <n v="2"/>
    <m/>
    <n v="150"/>
    <n v="150"/>
    <m/>
  </r>
  <r>
    <x v="13"/>
    <x v="1"/>
    <d v="2025-01-01T00:00:00"/>
    <d v="2025-01-21T00:00:00"/>
    <s v="Pete the Cat- rehearsals"/>
    <x v="0"/>
    <s v="Rosewood Center for Family Arts"/>
    <s v="5938 Skillman St"/>
    <n v="75231"/>
    <n v="17"/>
    <m/>
    <n v="15"/>
    <n v="15"/>
    <m/>
  </r>
  <r>
    <x v="14"/>
    <x v="7"/>
    <d v="2025-01-01T00:00:00"/>
    <d v="2025-01-31T00:00:00"/>
    <s v="Daily visitors"/>
    <x v="0"/>
    <s v="The Sixth Floor Museum at Dealey Plaza"/>
    <s v="411 Elm Street"/>
    <n v="75202"/>
    <n v="1"/>
    <n v="14795"/>
    <n v="13"/>
    <n v="14808"/>
    <m/>
  </r>
  <r>
    <x v="15"/>
    <x v="3"/>
    <d v="2025-01-01T00:00:00"/>
    <d v="2025-01-31T00:00:00"/>
    <s v="Total Attendance"/>
    <x v="0"/>
    <s v="Hall of State"/>
    <s v="3939 Grand Avenue"/>
    <n v="75210"/>
    <n v="31"/>
    <s v="X"/>
    <n v="1489"/>
    <n v="1489"/>
    <m/>
  </r>
  <r>
    <x v="15"/>
    <x v="7"/>
    <d v="2025-01-01T00:00:00"/>
    <d v="2025-01-31T00:00:00"/>
    <s v="Alamo Exhibit "/>
    <x v="0"/>
    <s v="Hall of State"/>
    <s v="3939 Grand Avenue"/>
    <n v="75210"/>
    <n v="31"/>
    <s v="X"/>
    <n v="358"/>
    <n v="358"/>
    <m/>
  </r>
  <r>
    <x v="15"/>
    <x v="3"/>
    <d v="2025-01-01T00:00:00"/>
    <d v="2025-01-31T00:00:00"/>
    <s v="maintenance/service/vendors"/>
    <x v="0"/>
    <s v="Hall of State"/>
    <s v="3939 Grand Avenue"/>
    <n v="75210"/>
    <n v="31"/>
    <s v="X"/>
    <n v="37"/>
    <n v="37"/>
    <m/>
  </r>
  <r>
    <x v="12"/>
    <x v="7"/>
    <d v="2025-01-01T00:00:00"/>
    <d v="2025-01-31T00:00:00"/>
    <s v="Permanent exhibition"/>
    <x v="0"/>
    <s v="DHHRM"/>
    <s v="300 N Houston St"/>
    <n v="75202"/>
    <n v="27"/>
    <n v="2950"/>
    <m/>
    <n v="2950"/>
    <m/>
  </r>
  <r>
    <x v="12"/>
    <x v="6"/>
    <d v="2025-01-01T00:00:00"/>
    <d v="2025-01-31T00:00:00"/>
    <s v="Special Exhibition, Hidden History"/>
    <x v="0"/>
    <s v="DHHRM"/>
    <s v="300 N Houston St"/>
    <n v="75202"/>
    <n v="27"/>
    <n v="2950"/>
    <m/>
    <n v="2950"/>
    <m/>
  </r>
  <r>
    <x v="12"/>
    <x v="7"/>
    <d v="2025-01-01T00:00:00"/>
    <d v="2025-01-31T00:00:00"/>
    <s v="Student Group Tours"/>
    <x v="0"/>
    <s v="DHHRM"/>
    <s v="300 N Houston St"/>
    <n v="75202"/>
    <n v="57"/>
    <n v="4674"/>
    <m/>
    <n v="4674"/>
    <m/>
  </r>
  <r>
    <x v="12"/>
    <x v="7"/>
    <d v="2025-01-01T00:00:00"/>
    <d v="2025-01-31T00:00:00"/>
    <s v="Adult Group Tours"/>
    <x v="0"/>
    <s v="DHHRM"/>
    <s v="300 N Houston St"/>
    <n v="75202"/>
    <n v="3"/>
    <n v="60"/>
    <m/>
    <n v="60"/>
    <m/>
  </r>
  <r>
    <x v="12"/>
    <x v="3"/>
    <d v="2025-01-01T00:00:00"/>
    <d v="2025-01-31T00:00:00"/>
    <s v="Facility Rental"/>
    <x v="0"/>
    <s v="DHHRM"/>
    <s v="300 N Houston St"/>
    <n v="75202"/>
    <n v="2"/>
    <n v="20"/>
    <m/>
    <n v="20"/>
    <m/>
  </r>
  <r>
    <x v="12"/>
    <x v="5"/>
    <d v="2025-01-01T00:00:00"/>
    <d v="2025-01-31T00:00:00"/>
    <s v="Public Programs, In-person"/>
    <x v="0"/>
    <s v="DHHRM"/>
    <s v="300 N Houston St"/>
    <n v="75202"/>
    <n v="6"/>
    <n v="422"/>
    <m/>
    <n v="422"/>
    <m/>
  </r>
  <r>
    <x v="12"/>
    <x v="0"/>
    <d v="2025-01-01T00:00:00"/>
    <d v="2025-01-31T00:00:00"/>
    <s v="Professional Programs, In-person"/>
    <x v="0"/>
    <s v="DHHRM"/>
    <s v="300 N Houston St"/>
    <n v="75202"/>
    <n v="11"/>
    <n v="311"/>
    <m/>
    <n v="311"/>
    <m/>
  </r>
  <r>
    <x v="16"/>
    <x v="9"/>
    <d v="2025-01-01T00:00:00"/>
    <d v="2025-01-31T00:00:00"/>
    <s v="Adults - Docent Guided"/>
    <x v="0"/>
    <s v="Dallas Museum of Art"/>
    <s v="1717 N Harwood"/>
    <n v="75201"/>
    <n v="5"/>
    <n v="86"/>
    <m/>
    <n v="86"/>
    <n v="2"/>
  </r>
  <r>
    <x v="16"/>
    <x v="9"/>
    <d v="2025-01-01T00:00:00"/>
    <d v="2025-01-31T00:00:00"/>
    <s v="DISD - Docent Guided"/>
    <x v="0"/>
    <s v="Dallas Museum of Art"/>
    <s v="1717 N Harwood"/>
    <n v="75201"/>
    <n v="4"/>
    <m/>
    <n v="46"/>
    <n v="46"/>
    <m/>
  </r>
  <r>
    <x v="16"/>
    <x v="9"/>
    <d v="2025-01-01T00:00:00"/>
    <d v="2025-01-31T00:00:00"/>
    <s v="DISD - Self Guided"/>
    <x v="0"/>
    <s v="Dallas Museum of Art"/>
    <s v="1717 N Harwood"/>
    <n v="75201"/>
    <n v="4"/>
    <m/>
    <n v="205"/>
    <n v="205"/>
    <m/>
  </r>
  <r>
    <x v="16"/>
    <x v="9"/>
    <d v="2025-01-01T00:00:00"/>
    <d v="2025-01-31T00:00:00"/>
    <s v="Non-DISD - Docent Guided"/>
    <x v="0"/>
    <s v="Dallas Museum of Art"/>
    <s v="1717 N Harwood"/>
    <n v="75201"/>
    <n v="20"/>
    <n v="213"/>
    <m/>
    <n v="213"/>
    <m/>
  </r>
  <r>
    <x v="16"/>
    <x v="9"/>
    <d v="2025-01-01T00:00:00"/>
    <d v="2025-01-31T00:00:00"/>
    <s v="Non-DISD - Self Guided"/>
    <x v="0"/>
    <s v="Dallas Museum of Art"/>
    <s v="1717 N Harwood"/>
    <n v="75201"/>
    <n v="10"/>
    <n v="344"/>
    <m/>
    <n v="344"/>
    <m/>
  </r>
  <r>
    <x v="16"/>
    <x v="0"/>
    <d v="2025-01-01T00:00:00"/>
    <d v="2025-01-31T00:00:00"/>
    <s v="Docent Program"/>
    <x v="0"/>
    <s v="Dallas Museum of Art"/>
    <s v="1717 N Harwood"/>
    <n v="75201"/>
    <n v="1"/>
    <m/>
    <n v="40"/>
    <n v="40"/>
    <n v="6"/>
  </r>
  <r>
    <x v="16"/>
    <x v="0"/>
    <d v="2025-01-01T00:00:00"/>
    <d v="2025-01-31T00:00:00"/>
    <s v="Travis Partnership"/>
    <x v="0"/>
    <s v="Dallas Museum of Art"/>
    <s v="1717 N Harwood"/>
    <n v="75201"/>
    <n v="6"/>
    <m/>
    <n v="100"/>
    <n v="100"/>
    <n v="2"/>
  </r>
  <r>
    <x v="16"/>
    <x v="0"/>
    <d v="2025-01-01T00:00:00"/>
    <d v="2025-01-31T00:00:00"/>
    <s v="Travis Partnership"/>
    <x v="0"/>
    <s v="Dallas Museum of Art"/>
    <s v="3001 McKinney Ave"/>
    <n v="75204"/>
    <n v="5"/>
    <m/>
    <n v="110"/>
    <n v="110"/>
    <n v="2"/>
  </r>
  <r>
    <x v="16"/>
    <x v="9"/>
    <d v="2025-01-01T00:00:00"/>
    <d v="2025-01-31T00:00:00"/>
    <s v="Rangel Partnership"/>
    <x v="0"/>
    <s v="Dallas Museum of Art"/>
    <s v="1717 N Harwood"/>
    <n v="75201"/>
    <n v="2"/>
    <m/>
    <n v="34"/>
    <n v="34"/>
    <n v="2"/>
  </r>
  <r>
    <x v="19"/>
    <x v="9"/>
    <d v="2025-01-01T00:00:00"/>
    <d v="2025-01-31T00:00:00"/>
    <s v="Theater Tour"/>
    <x v="0"/>
    <s v="Forest Theater"/>
    <s v="1920 Martin Luther King Jr. Blvd."/>
    <n v="75215"/>
    <n v="6"/>
    <n v="0"/>
    <n v="26"/>
    <n v="26"/>
    <m/>
  </r>
  <r>
    <x v="20"/>
    <x v="7"/>
    <d v="2025-01-01T00:00:00"/>
    <d v="2025-01-31T00:00:00"/>
    <s v="Facing The Rising Sun: Freedman's Cemetery"/>
    <x v="0"/>
    <s v="African American Museum"/>
    <s v="3536 Grand Avenue"/>
    <n v="75210"/>
    <n v="23"/>
    <m/>
    <n v="335"/>
    <n v="335"/>
    <m/>
  </r>
  <r>
    <x v="20"/>
    <x v="7"/>
    <d v="2025-01-01T00:00:00"/>
    <d v="2025-01-31T00:00:00"/>
    <s v="Souls of Black Folk: Folk and Decorative Arts Collection"/>
    <x v="0"/>
    <s v="African American Museum"/>
    <s v="3536 Grand Avenue"/>
    <n v="75210"/>
    <n v="23"/>
    <m/>
    <n v="335"/>
    <n v="335"/>
    <m/>
  </r>
  <r>
    <x v="20"/>
    <x v="7"/>
    <d v="2025-01-01T00:00:00"/>
    <d v="2025-01-31T00:00:00"/>
    <s v="Texas Black Sports Hall of Fame Exhibition"/>
    <x v="0"/>
    <s v="African American Museum"/>
    <s v="3536 Grand Avenue"/>
    <n v="75210"/>
    <n v="23"/>
    <m/>
    <n v="335"/>
    <n v="335"/>
    <m/>
  </r>
  <r>
    <x v="20"/>
    <x v="7"/>
    <d v="2025-01-01T00:00:00"/>
    <d v="2025-01-31T00:00:00"/>
    <s v="African American Educators Hall of Fame Exhibition"/>
    <x v="0"/>
    <s v="African American Museum"/>
    <s v="3536 Grand Avenue"/>
    <n v="75210"/>
    <n v="23"/>
    <m/>
    <n v="335"/>
    <n v="335"/>
    <m/>
  </r>
  <r>
    <x v="20"/>
    <x v="7"/>
    <d v="2025-01-01T00:00:00"/>
    <d v="2025-01-31T00:00:00"/>
    <s v="MLK Jr., Civil Rights Movement"/>
    <x v="0"/>
    <s v="African American Museum"/>
    <s v="3536 Grand Avenue"/>
    <n v="75210"/>
    <n v="23"/>
    <m/>
    <n v="300"/>
    <n v="300"/>
    <m/>
  </r>
  <r>
    <x v="20"/>
    <x v="6"/>
    <d v="2025-01-01T00:00:00"/>
    <d v="2025-01-15T00:00:00"/>
    <s v="Central Track"/>
    <x v="0"/>
    <s v="African American Museum"/>
    <s v="3536 Grand Avenue"/>
    <n v="75210"/>
    <n v="23"/>
    <m/>
    <n v="315"/>
    <n v="315"/>
    <m/>
  </r>
  <r>
    <x v="20"/>
    <x v="6"/>
    <d v="2025-01-01T00:00:00"/>
    <d v="2025-01-31T00:00:00"/>
    <s v="Delta Sigma Theta Tribute To 100 Years of Sisterhood, Scholarship and Service"/>
    <x v="0"/>
    <s v="African American Museum"/>
    <s v="3536 Grand Avenue"/>
    <n v="75210"/>
    <n v="23"/>
    <m/>
    <n v="350"/>
    <n v="350"/>
    <m/>
  </r>
  <r>
    <x v="20"/>
    <x v="3"/>
    <d v="2025-01-01T00:00:00"/>
    <d v="2025-01-31T00:00:00"/>
    <s v="Rentals"/>
    <x v="0"/>
    <s v="African American Museum"/>
    <s v="3536 Grand Avenue"/>
    <n v="75210"/>
    <n v="15"/>
    <m/>
    <n v="855"/>
    <n v="855"/>
    <m/>
  </r>
  <r>
    <x v="20"/>
    <x v="9"/>
    <d v="2025-01-01T00:00:00"/>
    <d v="2025-01-31T00:00:00"/>
    <s v="AAM Tours"/>
    <x v="0"/>
    <s v="African American Museum"/>
    <s v="3536 Grand Avenue"/>
    <n v="75210"/>
    <n v="13"/>
    <n v="220"/>
    <m/>
    <n v="220"/>
    <m/>
  </r>
  <r>
    <x v="20"/>
    <x v="6"/>
    <d v="2025-01-01T00:00:00"/>
    <d v="2025-02-28T00:00:00"/>
    <s v="Clay Grasses and Reeds: Carroll Harris Simms Ceramic Collection"/>
    <x v="0"/>
    <s v="African American Museum"/>
    <s v="3536 Grand Avenue"/>
    <n v="75210"/>
    <n v="21"/>
    <m/>
    <n v="315"/>
    <n v="315"/>
    <m/>
  </r>
  <r>
    <x v="21"/>
    <x v="0"/>
    <d v="2025-01-01T00:00:00"/>
    <d v="2025-01-31T00:00:00"/>
    <s v="Discover Dance"/>
    <x v="0"/>
    <s v="J. J. Rhodes Learning Center"/>
    <s v="4401 Second Ave"/>
    <n v="75210"/>
    <n v="1"/>
    <n v="0"/>
    <n v="30"/>
    <n v="30"/>
    <m/>
  </r>
  <r>
    <x v="21"/>
    <x v="0"/>
    <d v="2025-01-01T00:00:00"/>
    <d v="2025-01-31T00:00:00"/>
    <s v="Discover Theater"/>
    <x v="0"/>
    <s v="J. J. Rhodes Learning Center"/>
    <s v="4401 Second Ave"/>
    <n v="75210"/>
    <n v="1"/>
    <n v="0"/>
    <n v="30"/>
    <n v="30"/>
    <m/>
  </r>
  <r>
    <x v="21"/>
    <x v="0"/>
    <d v="2025-01-01T00:00:00"/>
    <d v="2025-01-31T00:00:00"/>
    <s v="Discover Art"/>
    <x v="0"/>
    <s v="Frazier Revitalization"/>
    <s v="4716 Elsie Fay Heggins St."/>
    <n v="75210"/>
    <n v="1"/>
    <n v="0"/>
    <n v="25"/>
    <n v="25"/>
    <m/>
  </r>
  <r>
    <x v="21"/>
    <x v="0"/>
    <d v="2025-01-01T00:00:00"/>
    <d v="2025-01-31T00:00:00"/>
    <s v="Discover Dance"/>
    <x v="0"/>
    <s v="Frazier Revitalization"/>
    <s v="4716 Elsie Fay Heggins St."/>
    <n v="75210"/>
    <n v="1"/>
    <n v="0"/>
    <n v="25"/>
    <n v="25"/>
    <m/>
  </r>
  <r>
    <x v="21"/>
    <x v="0"/>
    <d v="2025-01-01T00:00:00"/>
    <d v="2025-01-31T00:00:00"/>
    <s v="Discover Theater"/>
    <x v="0"/>
    <s v="Brother Bill's Helping Hand"/>
    <s v="3906 N. Westmoreland Rd."/>
    <n v="75212"/>
    <n v="1"/>
    <n v="0"/>
    <n v="60"/>
    <n v="60"/>
    <m/>
  </r>
  <r>
    <x v="21"/>
    <x v="0"/>
    <d v="2025-01-01T00:00:00"/>
    <d v="2025-01-31T00:00:00"/>
    <s v="Discover Dance"/>
    <x v="0"/>
    <s v="Brothers Bill's Helping Hands"/>
    <s v="3906 N. Westmoreland Rd."/>
    <n v="75212"/>
    <n v="1"/>
    <n v="0"/>
    <n v="60"/>
    <n v="60"/>
    <m/>
  </r>
  <r>
    <x v="21"/>
    <x v="0"/>
    <d v="2025-01-01T00:00:00"/>
    <d v="2025-01-31T00:00:00"/>
    <s v="Discover Theater "/>
    <x v="0"/>
    <s v="Prestonwood Montessori"/>
    <s v="12532 Nuestra Dr."/>
    <n v="75230"/>
    <n v="1"/>
    <n v="0"/>
    <n v="37"/>
    <n v="37"/>
    <m/>
  </r>
  <r>
    <x v="21"/>
    <x v="0"/>
    <d v="2025-01-01T00:00:00"/>
    <d v="2025-01-31T00:00:00"/>
    <s v="Discover Theater"/>
    <x v="0"/>
    <s v="Prestonwood Montessori"/>
    <s v="12532 Nuestra Dr."/>
    <n v="75230"/>
    <n v="1"/>
    <n v="0"/>
    <n v="37"/>
    <n v="37"/>
    <m/>
  </r>
  <r>
    <x v="21"/>
    <x v="0"/>
    <d v="2025-01-01T00:00:00"/>
    <d v="2025-01-31T00:00:00"/>
    <s v="Discover Theater"/>
    <x v="0"/>
    <s v="Resource Center South"/>
    <s v="4401 South Second Ave."/>
    <n v="75210"/>
    <n v="1"/>
    <n v="0"/>
    <n v="25"/>
    <n v="25"/>
    <m/>
  </r>
  <r>
    <x v="21"/>
    <x v="0"/>
    <d v="2025-01-01T00:00:00"/>
    <d v="2025-01-31T00:00:00"/>
    <s v="Discover Dance"/>
    <x v="0"/>
    <s v="Resource Center South"/>
    <s v="4401 South Second Ave."/>
    <n v="75210"/>
    <n v="1"/>
    <n v="0"/>
    <n v="25"/>
    <n v="25"/>
    <m/>
  </r>
  <r>
    <x v="21"/>
    <x v="0"/>
    <d v="2025-01-01T00:00:00"/>
    <d v="2025-01-31T00:00:00"/>
    <s v="Discover Art"/>
    <x v="0"/>
    <s v="Resource Center South"/>
    <s v="4401 South Second Ave."/>
    <n v="75210"/>
    <n v="1"/>
    <n v="0"/>
    <n v="25"/>
    <n v="25"/>
    <m/>
  </r>
  <r>
    <x v="21"/>
    <x v="0"/>
    <d v="2025-01-01T00:00:00"/>
    <d v="2025-01-31T00:00:00"/>
    <s v="Discover Theater"/>
    <x v="0"/>
    <s v="Henry Wade Juvenile Dention Center"/>
    <s v="2600 Lonestar Drive"/>
    <n v="75212"/>
    <n v="2"/>
    <n v="0"/>
    <n v="30"/>
    <n v="16"/>
    <m/>
  </r>
  <r>
    <x v="21"/>
    <x v="0"/>
    <d v="2025-01-01T00:00:00"/>
    <d v="2025-01-31T00:00:00"/>
    <s v="Discover Africa"/>
    <x v="0"/>
    <s v="Henry Wade Juvenile Dention Center"/>
    <s v="2600 Lonestar Drive"/>
    <n v="75212"/>
    <n v="2"/>
    <n v="0"/>
    <n v="30"/>
    <n v="16"/>
    <m/>
  </r>
  <r>
    <x v="21"/>
    <x v="0"/>
    <d v="2025-01-01T00:00:00"/>
    <d v="2025-01-31T00:00:00"/>
    <s v="Staged Reading"/>
    <x v="0"/>
    <s v="Henry Wade Juvenile Dention Center"/>
    <s v="2600 Lonestar Drive"/>
    <n v="75212"/>
    <n v="1"/>
    <n v="0"/>
    <n v="16"/>
    <n v="16"/>
    <m/>
  </r>
  <r>
    <x v="21"/>
    <x v="0"/>
    <d v="2025-01-01T00:00:00"/>
    <d v="2025-01-31T00:00:00"/>
    <s v="Discover Theater"/>
    <x v="0"/>
    <s v="East Dallas Christian Church"/>
    <s v="629 N. Peak St. "/>
    <n v="75246"/>
    <n v="1"/>
    <n v="0"/>
    <n v="16"/>
    <n v="16"/>
    <m/>
  </r>
  <r>
    <x v="21"/>
    <x v="0"/>
    <d v="2025-01-01T00:00:00"/>
    <d v="2025-01-31T00:00:00"/>
    <s v="Discover Theater"/>
    <x v="0"/>
    <s v="East Dallas Christian Church"/>
    <s v="629 N. Peak St. "/>
    <n v="75246"/>
    <n v="1"/>
    <n v="0"/>
    <n v="16"/>
    <n v="16"/>
    <m/>
  </r>
  <r>
    <x v="21"/>
    <x v="5"/>
    <d v="2025-01-01T00:00:00"/>
    <d v="2025-01-31T00:00:00"/>
    <s v="Kids Kung Fu Foolery!  "/>
    <x v="0"/>
    <s v="YMCA of Metropolitian Dallas "/>
    <s v="146 Town Center Blvd"/>
    <n v="75019"/>
    <n v="8"/>
    <n v="0"/>
    <n v="257"/>
    <n v="257"/>
    <n v="2"/>
  </r>
  <r>
    <x v="22"/>
    <x v="6"/>
    <d v="2025-01-01T00:00:00"/>
    <d v="2025-01-31T00:00:00"/>
    <s v="General attendance for Hugh Hayden: Homecoming &amp; Samara Golden"/>
    <x v="0"/>
    <s v="Nasher Sculpture Center"/>
    <s v="2001 Flora St. "/>
    <n v="75201"/>
    <n v="21"/>
    <n v="3254"/>
    <n v="1209"/>
    <n v="4463"/>
    <n v="13"/>
  </r>
  <r>
    <x v="23"/>
    <x v="0"/>
    <d v="2025-01-01T00:00:00"/>
    <d v="2025-01-31T00:00:00"/>
    <s v="In-School Lessons"/>
    <x v="0"/>
    <s v="Solar Preparatory School for Girls"/>
    <s v="2617 N Henderson Ave"/>
    <n v="75206"/>
    <n v="79"/>
    <n v="4"/>
    <n v="207"/>
    <n v="211"/>
    <m/>
  </r>
  <r>
    <x v="23"/>
    <x v="0"/>
    <d v="2025-01-01T00:00:00"/>
    <d v="2025-01-31T00:00:00"/>
    <s v="In-School Lessons"/>
    <x v="0"/>
    <s v="Irma Rangel Young Women's Leadership School"/>
    <s v="1718 Robert B Cullum Blvd"/>
    <n v="75210"/>
    <n v="28"/>
    <n v="3"/>
    <n v="98"/>
    <n v="101"/>
    <m/>
  </r>
  <r>
    <x v="23"/>
    <x v="0"/>
    <d v="2025-01-01T00:00:00"/>
    <d v="2025-01-31T00:00:00"/>
    <s v="In-School Lessons"/>
    <x v="0"/>
    <s v="W.T. White High School"/>
    <s v="4505 Ridgeside Drive"/>
    <n v="75244"/>
    <n v="6"/>
    <n v="1"/>
    <n v="13"/>
    <n v="14"/>
    <m/>
  </r>
  <r>
    <x v="23"/>
    <x v="0"/>
    <d v="2025-01-01T00:00:00"/>
    <d v="2025-01-31T00:00:00"/>
    <s v="In-School Lessons"/>
    <x v="0"/>
    <s v="Judge Louis A. Bedford Jr. Law Academy"/>
    <s v="1303 Reynoldston Lane"/>
    <n v="75232"/>
    <n v="10"/>
    <n v="1"/>
    <n v="36"/>
    <n v="37"/>
    <m/>
  </r>
  <r>
    <x v="23"/>
    <x v="0"/>
    <d v="2025-01-01T00:00:00"/>
    <d v="2025-01-31T00:00:00"/>
    <s v="In-School Lessons"/>
    <x v="0"/>
    <s v="Dealey Montessori"/>
    <s v="6501 Royal Lane"/>
    <n v="75230"/>
    <n v="6"/>
    <n v="1"/>
    <n v="8"/>
    <n v="9"/>
    <m/>
  </r>
  <r>
    <x v="24"/>
    <x v="7"/>
    <d v="2025-01-01T00:00:00"/>
    <d v="2025-01-31T00:00:00"/>
    <s v="General Admission"/>
    <x v="0"/>
    <s v="Perot Museum of Nature and Science"/>
    <s v="2201 N Field Street"/>
    <n v="75201"/>
    <n v="31"/>
    <n v="38611"/>
    <n v="13120"/>
    <n v="51731"/>
    <m/>
  </r>
  <r>
    <x v="24"/>
    <x v="5"/>
    <d v="2025-01-01T00:00:00"/>
    <d v="2025-01-31T00:00:00"/>
    <s v="Blue Whales: Return of the Giants 3D Film"/>
    <x v="0"/>
    <s v="Perot Museum of Nature and Science"/>
    <s v="2201 N Field Street"/>
    <n v="75201"/>
    <n v="47"/>
    <n v="2044"/>
    <n v="109"/>
    <n v="2153"/>
    <m/>
  </r>
  <r>
    <x v="24"/>
    <x v="5"/>
    <d v="2025-01-01T00:00:00"/>
    <d v="2025-01-31T00:00:00"/>
    <s v="T. REX 3D Film"/>
    <x v="0"/>
    <s v="Perot Museum of Nature and Science"/>
    <s v="2201 N Field Street"/>
    <n v="75201"/>
    <n v="99"/>
    <n v="3653"/>
    <n v="218"/>
    <n v="3871"/>
    <m/>
  </r>
  <r>
    <x v="24"/>
    <x v="5"/>
    <d v="2025-01-01T00:00:00"/>
    <d v="2025-01-31T00:00:00"/>
    <s v="Superhuman Body 3D Film"/>
    <x v="0"/>
    <s v="Perot Museum of Nature and Science"/>
    <s v="2201 N Field Street"/>
    <n v="75201"/>
    <n v="42"/>
    <n v="667"/>
    <m/>
    <n v="667"/>
    <m/>
  </r>
  <r>
    <x v="24"/>
    <x v="0"/>
    <d v="2025-01-01T00:00:00"/>
    <d v="2025-01-31T00:00:00"/>
    <s v="Bio Lab"/>
    <x v="0"/>
    <s v="Perot Museum of Nature and Science"/>
    <s v="2201 N Field Street"/>
    <n v="75201"/>
    <n v="31"/>
    <n v="2843"/>
    <m/>
    <n v="2843"/>
    <m/>
  </r>
  <r>
    <x v="24"/>
    <x v="0"/>
    <d v="2025-01-01T00:00:00"/>
    <d v="2025-01-31T00:00:00"/>
    <s v="Challenge Lab"/>
    <x v="0"/>
    <s v="Perot Museum of Nature and Science"/>
    <s v="2201 N Field Street"/>
    <n v="75201"/>
    <n v="31"/>
    <n v="6098"/>
    <m/>
    <n v="6098"/>
    <m/>
  </r>
  <r>
    <x v="8"/>
    <x v="0"/>
    <d v="2025-01-01T00:00:00"/>
    <d v="2025-01-31T00:00:00"/>
    <s v="Workshop/Training"/>
    <x v="0"/>
    <s v="Sammons Center for the Arts"/>
    <s v="3630 Harry Hines Blvd"/>
    <n v="75219"/>
    <n v="2"/>
    <m/>
    <n v="36"/>
    <n v="36"/>
    <m/>
  </r>
  <r>
    <x v="8"/>
    <x v="1"/>
    <d v="2025-01-01T00:00:00"/>
    <d v="2025-01-31T00:00:00"/>
    <s v="Rehearsal"/>
    <x v="0"/>
    <s v="Sammons Center for the Arts"/>
    <s v="3630 Harry Hines Blvd"/>
    <n v="75219"/>
    <n v="62"/>
    <m/>
    <n v="3807"/>
    <n v="3807"/>
    <m/>
  </r>
  <r>
    <x v="8"/>
    <x v="5"/>
    <d v="2025-01-01T00:00:00"/>
    <d v="2025-01-31T00:00:00"/>
    <s v="Performance by Others"/>
    <x v="0"/>
    <s v="Sammons Center for the Arts"/>
    <s v="3630 Harry Hines Blvd"/>
    <n v="75219"/>
    <n v="2"/>
    <m/>
    <n v="144"/>
    <n v="144"/>
    <m/>
  </r>
  <r>
    <x v="8"/>
    <x v="3"/>
    <d v="2025-01-01T00:00:00"/>
    <d v="2025-01-31T00:00:00"/>
    <s v="Meetings"/>
    <x v="0"/>
    <s v="Sammons Center for the Arts"/>
    <s v="3630 Harry Hines Blvd"/>
    <n v="75219"/>
    <n v="19"/>
    <m/>
    <n v="228"/>
    <n v="228"/>
    <m/>
  </r>
  <r>
    <x v="8"/>
    <x v="3"/>
    <d v="2025-01-01T00:00:00"/>
    <d v="2025-01-31T00:00:00"/>
    <s v="Auditions"/>
    <x v="0"/>
    <s v="Sammons Center for the Arts"/>
    <s v="3630 Harry Hines Blvd"/>
    <n v="75219"/>
    <n v="3"/>
    <m/>
    <n v="78"/>
    <n v="78"/>
    <m/>
  </r>
  <r>
    <x v="8"/>
    <x v="3"/>
    <d v="2025-01-01T00:00:00"/>
    <d v="2025-01-31T00:00:00"/>
    <s v="Special Events"/>
    <x v="0"/>
    <s v="Sammons Center for the Arts"/>
    <s v="3630 Harry Hines Blvd"/>
    <n v="75219"/>
    <n v="1"/>
    <m/>
    <n v="190"/>
    <n v="190"/>
    <m/>
  </r>
  <r>
    <x v="8"/>
    <x v="5"/>
    <d v="2025-01-01T00:00:00"/>
    <d v="2025-01-31T00:00:00"/>
    <s v="Sammons Jazz Concert"/>
    <x v="0"/>
    <s v="Sammons Center for the Arts"/>
    <s v="3630 Harry Hines Blvd"/>
    <n v="75219"/>
    <n v="0"/>
    <n v="0"/>
    <n v="0"/>
    <n v="0"/>
    <m/>
  </r>
  <r>
    <x v="8"/>
    <x v="5"/>
    <d v="2025-01-01T00:00:00"/>
    <d v="2025-01-31T00:00:00"/>
    <s v="Sammons Cabaret Concert"/>
    <x v="0"/>
    <s v="Sammons Center for the Arts"/>
    <s v="3630 Harry Hines Blvd"/>
    <n v="75219"/>
    <n v="0"/>
    <n v="0"/>
    <n v="0"/>
    <n v="0"/>
    <m/>
  </r>
  <r>
    <x v="8"/>
    <x v="5"/>
    <d v="2025-01-01T00:00:00"/>
    <d v="2025-01-31T00:00:00"/>
    <s v="Sammons Jazz Youth Concert"/>
    <x v="0"/>
    <s v="Sammons Center for the Arts"/>
    <s v="3630 Harry Hines Blvd"/>
    <n v="75219"/>
    <n v="0"/>
    <m/>
    <n v="0"/>
    <n v="0"/>
    <m/>
  </r>
  <r>
    <x v="8"/>
    <x v="3"/>
    <d v="2025-01-01T00:00:00"/>
    <d v="2025-01-31T00:00:00"/>
    <s v="Office Visitors"/>
    <x v="0"/>
    <s v="Sammons Center for the Arts"/>
    <s v="3630 Harry Hines Blvd"/>
    <n v="75219"/>
    <m/>
    <m/>
    <n v="489"/>
    <n v="489"/>
    <m/>
  </r>
  <r>
    <x v="25"/>
    <x v="5"/>
    <d v="2025-01-01T00:00:00"/>
    <d v="2025-01-31T00:00:00"/>
    <m/>
    <x v="0"/>
    <s v="Bryant Hall"/>
    <s v="3400 Blackburn St."/>
    <n v="75219"/>
    <m/>
    <m/>
    <m/>
    <n v="0"/>
    <m/>
  </r>
  <r>
    <x v="26"/>
    <x v="7"/>
    <d v="2025-01-01T00:00:00"/>
    <d v="2025-01-05T00:00:00"/>
    <s v="History of TBAAL"/>
    <x v="0"/>
    <s v="TBAAL "/>
    <s v="1309 Canton Street"/>
    <n v="75201"/>
    <n v="1"/>
    <n v="0"/>
    <n v="386"/>
    <n v="386"/>
    <m/>
  </r>
  <r>
    <x v="28"/>
    <x v="1"/>
    <d v="2025-01-01T00:00:00"/>
    <d v="2025-01-31T00:00:00"/>
    <s v="Company Rehearsal "/>
    <x v="0"/>
    <s v="Bruce Wood Dance Studio"/>
    <s v="101 Howell St."/>
    <n v="75207"/>
    <n v="20"/>
    <m/>
    <n v="17"/>
    <n v="17"/>
    <m/>
  </r>
  <r>
    <x v="28"/>
    <x v="0"/>
    <d v="2025-01-01T00:00:00"/>
    <d v="2025-01-31T00:00:00"/>
    <s v="Company Class "/>
    <x v="0"/>
    <s v="Bruce Wood Dance Studio"/>
    <s v="101 Howell St."/>
    <n v="75207"/>
    <n v="20"/>
    <m/>
    <n v="17"/>
    <n v="17"/>
    <m/>
  </r>
  <r>
    <x v="28"/>
    <x v="0"/>
    <d v="2025-01-01T00:00:00"/>
    <d v="2025-01-31T00:00:00"/>
    <s v="Wood|Works Company Class "/>
    <x v="0"/>
    <s v="Bruce Wood Dance Studio"/>
    <s v="101 Howell St."/>
    <n v="75207"/>
    <n v="6"/>
    <n v="11"/>
    <n v="7"/>
    <n v="18"/>
    <m/>
  </r>
  <r>
    <x v="28"/>
    <x v="0"/>
    <d v="2025-01-01T00:00:00"/>
    <d v="2025-01-31T00:00:00"/>
    <s v="For Oak Cliff Outreach Classes "/>
    <x v="0"/>
    <s v="For Oak Cliff Community Center"/>
    <s v="907 E Ledbetter Dr"/>
    <n v="75216"/>
    <n v="0"/>
    <n v="0"/>
    <n v="0"/>
    <n v="0"/>
    <m/>
  </r>
  <r>
    <x v="28"/>
    <x v="0"/>
    <d v="2025-01-01T00:00:00"/>
    <d v="2025-01-31T00:00:00"/>
    <s v="Nexus Outreach Classes "/>
    <x v="0"/>
    <s v="Nexus Recovery Center"/>
    <s v="8733 La Prada Dr"/>
    <n v="75228"/>
    <n v="2"/>
    <m/>
    <n v="22"/>
    <n v="22"/>
    <m/>
  </r>
  <r>
    <x v="28"/>
    <x v="0"/>
    <d v="2025-01-01T00:00:00"/>
    <d v="2025-01-31T00:00:00"/>
    <s v="CC Young Outreach Classes "/>
    <x v="0"/>
    <s v="CC Young Senior Residency"/>
    <s v="4847 W Lawther Dr"/>
    <n v="75214"/>
    <n v="2"/>
    <m/>
    <n v="11"/>
    <n v="11"/>
    <m/>
  </r>
  <r>
    <x v="28"/>
    <x v="0"/>
    <d v="2025-01-01T00:00:00"/>
    <d v="2025-01-31T00:00:00"/>
    <s v="Heart House Outreach Classes"/>
    <x v="0"/>
    <s v="Heart House"/>
    <s v="6731 Larmanda St"/>
    <n v="75231"/>
    <n v="8"/>
    <m/>
    <n v="56"/>
    <n v="56"/>
    <m/>
  </r>
  <r>
    <x v="28"/>
    <x v="0"/>
    <d v="2025-01-01T00:00:00"/>
    <d v="2025-01-31T00:00:00"/>
    <s v="Mosaic Outreach Classes "/>
    <x v="0"/>
    <s v="Mosaic Family Services"/>
    <s v="12225 Greenville Ave "/>
    <n v="75243"/>
    <n v="0"/>
    <m/>
    <n v="0"/>
    <n v="0"/>
    <m/>
  </r>
  <r>
    <x v="30"/>
    <x v="1"/>
    <d v="2025-01-01T00:00:00"/>
    <d v="2025-01-22T00:00:00"/>
    <s v="Debbie Does Dallas"/>
    <x v="0"/>
    <s v="Theatre Too"/>
    <s v="2688 Laclede St. #120"/>
    <n v="75201"/>
    <n v="15"/>
    <n v="0"/>
    <n v="10"/>
    <n v="10"/>
    <n v="6"/>
  </r>
  <r>
    <x v="7"/>
    <x v="3"/>
    <d v="2025-01-01T00:00:00"/>
    <d v="2025-01-08T00:00:00"/>
    <s v="AT&amp;T "/>
    <x v="1"/>
    <s v="Virtual "/>
    <s v="Virtual"/>
    <s v="Virtual"/>
    <n v="8"/>
    <n v="0"/>
    <n v="12"/>
    <n v="12"/>
    <m/>
  </r>
  <r>
    <x v="7"/>
    <x v="0"/>
    <d v="2025-01-01T00:00:00"/>
    <d v="2025-01-31T00:00:00"/>
    <s v="COD: Launching Signature Practices"/>
    <x v="1"/>
    <s v="Virtual "/>
    <s v="Virtual "/>
    <s v="Virtual "/>
    <n v="1"/>
    <n v="0"/>
    <n v="6"/>
    <n v="6"/>
    <m/>
  </r>
  <r>
    <x v="7"/>
    <x v="0"/>
    <d v="2025-01-01T00:00:00"/>
    <d v="2025-01-31T00:00:00"/>
    <s v="COD: Launching: Getting Relationships Right"/>
    <x v="1"/>
    <s v="Virtual "/>
    <s v="Virtual "/>
    <s v="Virtual "/>
    <n v="1"/>
    <n v="0"/>
    <n v="5"/>
    <n v="5"/>
    <m/>
  </r>
  <r>
    <x v="7"/>
    <x v="0"/>
    <d v="2025-01-01T00:00:00"/>
    <d v="2025-01-31T00:00:00"/>
    <s v="COD: Launching: Managing Youth Centered Spaces"/>
    <x v="1"/>
    <s v="Virtual "/>
    <s v="Virtual "/>
    <s v="Virtual "/>
    <n v="1"/>
    <n v="0"/>
    <n v="3"/>
    <n v="3"/>
    <m/>
  </r>
  <r>
    <x v="7"/>
    <x v="0"/>
    <d v="2025-01-01T00:00:00"/>
    <d v="2025-01-31T00:00:00"/>
    <s v="COD: SEL REFLECTION"/>
    <x v="1"/>
    <s v="Virtual "/>
    <s v="Virtual "/>
    <s v="Virtual "/>
    <n v="1"/>
    <n v="0"/>
    <n v="10"/>
    <n v="10"/>
    <n v="13"/>
  </r>
  <r>
    <x v="7"/>
    <x v="0"/>
    <d v="2025-01-01T00:00:00"/>
    <d v="2025-01-31T00:00:00"/>
    <s v="COD: SEL 101"/>
    <x v="1"/>
    <s v="Virtual "/>
    <s v="Virtual "/>
    <s v="Virtual "/>
    <n v="1"/>
    <n v="0"/>
    <n v="9"/>
    <n v="9"/>
    <m/>
  </r>
  <r>
    <x v="7"/>
    <x v="0"/>
    <d v="2025-01-01T00:00:00"/>
    <d v="2025-01-31T00:00:00"/>
    <s v="COD: Launching Conflict Management"/>
    <x v="1"/>
    <s v="Virtual "/>
    <s v="Virtual "/>
    <s v="Virtual "/>
    <n v="1"/>
    <n v="0"/>
    <n v="9"/>
    <n v="9"/>
    <m/>
  </r>
  <r>
    <x v="7"/>
    <x v="0"/>
    <d v="2025-01-01T00:00:00"/>
    <d v="2025-01-31T00:00:00"/>
    <s v="COD: SEL, THE BRAIN, and CONFLICT MANAGMENT"/>
    <x v="1"/>
    <s v="Virtual "/>
    <s v="Virtual "/>
    <s v="Virtual "/>
    <n v="1"/>
    <n v="0"/>
    <n v="7"/>
    <n v="7"/>
    <m/>
  </r>
  <r>
    <x v="7"/>
    <x v="0"/>
    <d v="2025-01-01T00:00:00"/>
    <d v="2025-01-31T00:00:00"/>
    <s v="COD: Launching Restorative Practices"/>
    <x v="1"/>
    <s v="Virtual "/>
    <s v="Virtual "/>
    <s v="Virtual "/>
    <n v="1"/>
    <n v="0"/>
    <n v="9"/>
    <n v="9"/>
    <m/>
  </r>
  <r>
    <x v="7"/>
    <x v="0"/>
    <d v="2025-01-01T00:00:00"/>
    <d v="2025-01-31T00:00:00"/>
    <s v="COD: Growth Mindset"/>
    <x v="1"/>
    <s v="Virtual "/>
    <s v="Virtual "/>
    <s v="Virtual "/>
    <n v="1"/>
    <n v="0"/>
    <n v="7"/>
    <n v="7"/>
    <m/>
  </r>
  <r>
    <x v="8"/>
    <x v="0"/>
    <d v="2025-01-01T00:00:00"/>
    <d v="2025-01-31T00:00:00"/>
    <s v="Workshop/Training Virtual"/>
    <x v="1"/>
    <s v="Sammons Center for the Arts"/>
    <s v="3630 Harry Hines Blvd"/>
    <n v="75219"/>
    <n v="1"/>
    <m/>
    <n v="8"/>
    <n v="8"/>
    <n v="13"/>
  </r>
  <r>
    <x v="8"/>
    <x v="3"/>
    <d v="2025-01-01T00:00:00"/>
    <d v="2025-01-31T00:00:00"/>
    <s v="Meeting - Virtual"/>
    <x v="1"/>
    <s v="Sammons Center for the Arts"/>
    <s v="3630 Harry Hines Blvd"/>
    <n v="75219"/>
    <n v="1"/>
    <m/>
    <n v="0"/>
    <n v="0"/>
    <m/>
  </r>
  <r>
    <x v="10"/>
    <x v="0"/>
    <d v="2025-01-01T00:00:00"/>
    <d v="2025-01-31T00:00:00"/>
    <s v="Metal Sculpture"/>
    <x v="1"/>
    <s v="Creative Arts Center of Dallas"/>
    <s v="2360 Laughlin Drive"/>
    <n v="75228"/>
    <n v="4"/>
    <n v="20"/>
    <n v="0"/>
    <n v="20"/>
    <m/>
  </r>
  <r>
    <x v="10"/>
    <x v="0"/>
    <d v="2025-01-01T00:00:00"/>
    <d v="2025-01-31T00:00:00"/>
    <s v="Zoom Oil Painting"/>
    <x v="1"/>
    <s v="Creative Arts Center of Dallas"/>
    <s v="2358 Laughlin Drive"/>
    <n v="75226"/>
    <n v="4"/>
    <n v="20"/>
    <n v="0"/>
    <n v="20"/>
    <m/>
  </r>
  <r>
    <x v="15"/>
    <x v="3"/>
    <d v="2025-01-01T00:00:00"/>
    <d v="2025-01-31T00:00:00"/>
    <s v="Visitors-online database"/>
    <x v="1"/>
    <s v="Hall of State"/>
    <s v="3939 Grand Avenue"/>
    <n v="75210"/>
    <n v="31"/>
    <s v="X"/>
    <n v="223"/>
    <n v="223"/>
    <m/>
  </r>
  <r>
    <x v="15"/>
    <x v="3"/>
    <d v="2025-01-01T00:00:00"/>
    <d v="2025-01-31T00:00:00"/>
    <s v="research requests"/>
    <x v="1"/>
    <s v="Hall of State"/>
    <s v="3939 Grand Avenue"/>
    <n v="75210"/>
    <n v="31"/>
    <s v="X"/>
    <n v="23"/>
    <n v="23"/>
    <m/>
  </r>
  <r>
    <x v="11"/>
    <x v="5"/>
    <d v="2025-01-01T00:00:00"/>
    <d v="2025-01-31T00:00:00"/>
    <s v="Shakespeare Decoded Episode #1 (The Badge of all  our Tribe Mechant of Venice)"/>
    <x v="1"/>
    <s v="Virtual"/>
    <s v="Virtual"/>
    <s v="Virtual"/>
    <n v="1"/>
    <m/>
    <n v="10"/>
    <n v="10"/>
    <m/>
  </r>
  <r>
    <x v="11"/>
    <x v="5"/>
    <d v="2025-01-01T00:00:00"/>
    <d v="2025-01-31T00:00:00"/>
    <s v="Shakespeare Decoded Episode #2 (Much Ado About the Sexual Distrust of Women"/>
    <x v="1"/>
    <s v="Virtual"/>
    <s v="Virtual"/>
    <s v="Virtual"/>
    <n v="1"/>
    <m/>
    <n v="8"/>
    <n v="8"/>
    <m/>
  </r>
  <r>
    <x v="11"/>
    <x v="5"/>
    <d v="2025-01-01T00:00:00"/>
    <d v="2025-01-31T00:00:00"/>
    <s v="Shakespeare Decoded Episode #3 (Free Like an Ariel Bird)"/>
    <x v="1"/>
    <s v="Virtual"/>
    <s v="Virtual"/>
    <s v="Virtual"/>
    <n v="1"/>
    <m/>
    <n v="4"/>
    <n v="4"/>
    <m/>
  </r>
  <r>
    <x v="11"/>
    <x v="5"/>
    <d v="2025-01-01T00:00:00"/>
    <d v="2025-01-31T00:00:00"/>
    <s v="Shakespeare Decoded Episode #4 (What a Noble Mind)"/>
    <x v="1"/>
    <s v="Virtual"/>
    <s v="Virtual"/>
    <s v="Virtual"/>
    <n v="1"/>
    <m/>
    <n v="0"/>
    <n v="0"/>
    <m/>
  </r>
  <r>
    <x v="11"/>
    <x v="5"/>
    <d v="2025-01-01T00:00:00"/>
    <d v="2025-01-31T00:00:00"/>
    <s v="Shakespeare Decoded Episode #5 (Tis the Times' Plague)"/>
    <x v="1"/>
    <s v="Virtual"/>
    <s v="Virtual"/>
    <s v="Virtual"/>
    <n v="1"/>
    <m/>
    <n v="2"/>
    <n v="2"/>
    <m/>
  </r>
  <r>
    <x v="11"/>
    <x v="5"/>
    <d v="2025-01-01T00:00:00"/>
    <d v="2025-01-31T00:00:00"/>
    <s v="Shakespeare Decoded Episode #6 (Oh, Let Me Not Be Mad)"/>
    <x v="1"/>
    <s v="Virtual"/>
    <s v="Virtual"/>
    <s v="Virtual"/>
    <n v="1"/>
    <m/>
    <n v="2"/>
    <n v="2"/>
    <m/>
  </r>
  <r>
    <x v="11"/>
    <x v="5"/>
    <d v="2025-01-01T00:00:00"/>
    <d v="2025-01-31T00:00:00"/>
    <s v="Shakespeare Decoded Episode #7 (Shakespeare in Modern Translation)"/>
    <x v="1"/>
    <s v="Virtual"/>
    <s v="Virtual"/>
    <s v="Virtual"/>
    <n v="1"/>
    <m/>
    <n v="1"/>
    <n v="1"/>
    <m/>
  </r>
  <r>
    <x v="11"/>
    <x v="5"/>
    <d v="2025-01-01T00:00:00"/>
    <d v="2025-01-31T00:00:00"/>
    <s v="Shakespeare Decoded #8 (Political Shakespeare)"/>
    <x v="1"/>
    <s v="Virtual"/>
    <s v="Virtual"/>
    <s v="Virtual"/>
    <n v="1"/>
    <m/>
    <n v="2"/>
    <n v="2"/>
    <m/>
  </r>
  <r>
    <x v="11"/>
    <x v="5"/>
    <d v="2025-01-01T00:00:00"/>
    <d v="2025-01-31T00:00:00"/>
    <s v="Shakespeare Decoded #9 (Shakespeare and Veterans)"/>
    <x v="1"/>
    <s v="Virtual"/>
    <s v="Virtual"/>
    <s v="Virtual"/>
    <n v="1"/>
    <m/>
    <n v="1"/>
    <n v="1"/>
    <m/>
  </r>
  <r>
    <x v="11"/>
    <x v="5"/>
    <d v="2025-01-01T00:00:00"/>
    <d v="2025-01-31T00:00:00"/>
    <s v="Shakespeare Dallas Decoded #10 (Timon of Athens)"/>
    <x v="1"/>
    <s v="Virtual"/>
    <s v="Virtual"/>
    <s v="Virtual"/>
    <n v="1"/>
    <m/>
    <n v="0"/>
    <n v="0"/>
    <m/>
  </r>
  <r>
    <x v="11"/>
    <x v="5"/>
    <d v="2025-01-01T00:00:00"/>
    <d v="2025-01-31T00:00:00"/>
    <s v="Shakespeare Dallas Decoded #11 (Why Hamlet?)"/>
    <x v="1"/>
    <s v="Virtual"/>
    <s v="Virtual"/>
    <s v="Virtual"/>
    <n v="1"/>
    <m/>
    <n v="6"/>
    <n v="6"/>
    <m/>
  </r>
  <r>
    <x v="11"/>
    <x v="5"/>
    <d v="2025-01-01T00:00:00"/>
    <d v="2025-01-31T00:00:00"/>
    <s v="Shakespeare Dallas Decoded #12 Dramatugy and Translatiin as the Gateway to Sakespeare Engagement"/>
    <x v="1"/>
    <s v="Virtual"/>
    <s v="Virtual"/>
    <s v="Virtual"/>
    <n v="1"/>
    <m/>
    <n v="7"/>
    <n v="7"/>
    <m/>
  </r>
  <r>
    <x v="11"/>
    <x v="1"/>
    <d v="2025-01-01T00:00:00"/>
    <d v="2025-01-31T00:00:00"/>
    <s v="Measure for Measure Rehearsala"/>
    <x v="0"/>
    <s v="Theatre Three"/>
    <s v="2688 Lacede. St."/>
    <n v="75201"/>
    <n v="4"/>
    <m/>
    <n v="18"/>
    <n v="18"/>
    <m/>
  </r>
  <r>
    <x v="12"/>
    <x v="6"/>
    <d v="2025-01-01T00:00:00"/>
    <d v="2025-01-31T00:00:00"/>
    <s v="Special Exhibition - Virtual Tour"/>
    <x v="1"/>
    <m/>
    <m/>
    <m/>
    <n v="31"/>
    <m/>
    <m/>
    <n v="0"/>
    <m/>
  </r>
  <r>
    <x v="12"/>
    <x v="7"/>
    <d v="2025-01-01T00:00:00"/>
    <d v="2025-01-31T00:00:00"/>
    <s v="Student Group Tours, virtual"/>
    <x v="1"/>
    <m/>
    <m/>
    <m/>
    <n v="59"/>
    <n v="1992"/>
    <m/>
    <n v="1992"/>
    <m/>
  </r>
  <r>
    <x v="12"/>
    <x v="0"/>
    <d v="2025-01-01T00:00:00"/>
    <d v="2025-01-31T00:00:00"/>
    <s v="Student Education Programs, Virtual"/>
    <x v="1"/>
    <m/>
    <m/>
    <m/>
    <n v="67"/>
    <n v="4863"/>
    <m/>
    <n v="4863"/>
    <m/>
  </r>
  <r>
    <x v="12"/>
    <x v="0"/>
    <d v="2025-01-01T00:00:00"/>
    <d v="2025-01-31T00:00:00"/>
    <s v="Professional Programs, Virtual"/>
    <x v="1"/>
    <m/>
    <m/>
    <m/>
    <n v="6"/>
    <n v="383"/>
    <m/>
    <n v="383"/>
    <m/>
  </r>
  <r>
    <x v="33"/>
    <x v="3"/>
    <d v="2025-01-01T00:00:00"/>
    <d v="2025-01-31T00:00:00"/>
    <s v="Dallas Opera Digital"/>
    <x v="1"/>
    <s v="VIRTUAL"/>
    <s v="VIRTUAL"/>
    <s v="VIRTUAL"/>
    <n v="31"/>
    <n v="0"/>
    <n v="11158"/>
    <n v="11158"/>
    <m/>
  </r>
  <r>
    <x v="4"/>
    <x v="4"/>
    <d v="2025-01-02T00:00:00"/>
    <d v="2025-01-04T00:00:00"/>
    <s v="Michele Gifford Residency - classes and rehearsals"/>
    <x v="0"/>
    <s v="Avant Chamber Ballet"/>
    <s v="2408 Farrington St"/>
    <n v="75207"/>
    <n v="8"/>
    <n v="20"/>
    <n v="10"/>
    <n v="30"/>
    <m/>
  </r>
  <r>
    <x v="34"/>
    <x v="5"/>
    <d v="2025-01-02T00:00:00"/>
    <d v="2025-01-30T00:00:00"/>
    <s v="Taking It to the Streets Outreach"/>
    <x v="0"/>
    <s v="Renaissance Tower"/>
    <s v="1201 Elm St"/>
    <n v="75201"/>
    <n v="2"/>
    <m/>
    <n v="150"/>
    <n v="150"/>
    <m/>
  </r>
  <r>
    <x v="16"/>
    <x v="7"/>
    <d v="2025-01-02T00:00:00"/>
    <d v="2025-01-31T00:00:00"/>
    <s v="Dallas Museum of Art"/>
    <x v="0"/>
    <s v="Dallas Museum of Art"/>
    <s v="1717 N Harwood"/>
    <n v="75201"/>
    <n v="20"/>
    <m/>
    <n v="25476"/>
    <n v="25476"/>
    <m/>
  </r>
  <r>
    <x v="16"/>
    <x v="6"/>
    <d v="2025-01-02T00:00:00"/>
    <d v="2025-01-31T00:00:00"/>
    <s v="Kier Collection of Islamic Art"/>
    <x v="0"/>
    <s v="Dallas Museum of Art"/>
    <s v="1717 N Harwood"/>
    <n v="75201"/>
    <n v="20"/>
    <m/>
    <n v="7190"/>
    <n v="7190"/>
    <m/>
  </r>
  <r>
    <x v="16"/>
    <x v="6"/>
    <d v="2025-01-02T00:00:00"/>
    <d v="2025-01-31T00:00:00"/>
    <s v="Frida"/>
    <x v="0"/>
    <s v="Dallas Museum of Art"/>
    <s v="1717 N Harwood"/>
    <n v="75201"/>
    <n v="20"/>
    <n v="4741"/>
    <n v="1861"/>
    <n v="6602"/>
    <m/>
  </r>
  <r>
    <x v="16"/>
    <x v="6"/>
    <d v="2025-01-02T00:00:00"/>
    <d v="2025-01-31T00:00:00"/>
    <s v="When You See Me"/>
    <x v="0"/>
    <s v="Dallas Museum of Art"/>
    <s v="1717 N Harwood"/>
    <n v="75201"/>
    <n v="20"/>
    <n v="2257"/>
    <n v="1753"/>
    <n v="4010"/>
    <m/>
  </r>
  <r>
    <x v="16"/>
    <x v="6"/>
    <d v="2025-01-02T00:00:00"/>
    <d v="2025-01-31T00:00:00"/>
    <s v="Cecily Brown"/>
    <x v="0"/>
    <s v="Dallas Museum of Art"/>
    <s v="1717 N Harwood"/>
    <n v="75201"/>
    <n v="20"/>
    <n v="2203"/>
    <n v="1375"/>
    <n v="3578"/>
    <m/>
  </r>
  <r>
    <x v="51"/>
    <x v="2"/>
    <d v="2025-01-02T00:00:00"/>
    <d v="2025-01-03T00:00:00"/>
    <s v="OutLoud Voices Middle School Arts Camp"/>
    <x v="0"/>
    <s v="OutLoud Dallas"/>
    <s v="3137 Irving Blvd"/>
    <n v="75247"/>
    <n v="2"/>
    <n v="0"/>
    <n v="15"/>
    <n v="15"/>
    <m/>
  </r>
  <r>
    <x v="7"/>
    <x v="0"/>
    <d v="2025-01-02T00:00:00"/>
    <d v="2025-01-02T00:00:00"/>
    <s v="D8/ADSY - Multi/All Clients"/>
    <x v="1"/>
    <s v="Virtual "/>
    <s v="Virtual "/>
    <s v="Virtual "/>
    <n v="1"/>
    <n v="0"/>
    <n v="8"/>
    <n v="8"/>
    <m/>
  </r>
  <r>
    <x v="13"/>
    <x v="3"/>
    <d v="2025-01-02T00:00:00"/>
    <d v="2025-01-30T00:00:00"/>
    <s v="Children's Health streaming events- virtual"/>
    <x v="1"/>
    <s v="VIRTUAL"/>
    <s v="VIRTUAL"/>
    <s v="VIRTUAL"/>
    <n v="5"/>
    <m/>
    <n v="375"/>
    <n v="375"/>
    <m/>
  </r>
  <r>
    <x v="13"/>
    <x v="3"/>
    <d v="2025-01-02T00:00:00"/>
    <d v="2025-01-30T00:00:00"/>
    <s v="Children's Health streaming events- virtual (simulcast for Outside Dallas attendees)"/>
    <x v="1"/>
    <s v="VIRTUAL"/>
    <s v="VIRTUAL"/>
    <s v="VIRTUAL"/>
    <n v="5"/>
    <m/>
    <m/>
    <n v="0"/>
    <m/>
  </r>
  <r>
    <x v="11"/>
    <x v="5"/>
    <d v="2025-01-02T00:00:00"/>
    <d v="2025-01-26T00:00:00"/>
    <s v="Measure for Measure Performances"/>
    <x v="0"/>
    <s v="Theatre Three"/>
    <s v="2688 Lacede. St."/>
    <n v="75201"/>
    <n v="16"/>
    <n v="808"/>
    <n v="27"/>
    <n v="835"/>
    <m/>
  </r>
  <r>
    <x v="22"/>
    <x v="0"/>
    <s v="1/2/2025"/>
    <s v="1/2/2025"/>
    <s v="Access Program: Making Memories"/>
    <x v="0"/>
    <s v="Nasher Sculpture Center"/>
    <s v="2001 Flora St. "/>
    <n v="75201"/>
    <n v="1"/>
    <m/>
    <n v="11"/>
    <n v="11"/>
    <m/>
  </r>
  <r>
    <x v="3"/>
    <x v="1"/>
    <d v="2025-01-03T00:00:00"/>
    <d v="2025-01-04T00:00:00"/>
    <s v="Artstillery presents: Welcome Mat 2 / People 0 "/>
    <x v="0"/>
    <s v="Embarcadero Building"/>
    <s v="3809 Grand Ave, Dallas"/>
    <n v="75210"/>
    <n v="4"/>
    <n v="0"/>
    <n v="100"/>
    <n v="100"/>
    <m/>
  </r>
  <r>
    <x v="7"/>
    <x v="0"/>
    <d v="2025-01-03T00:00:00"/>
    <d v="2025-01-03T00:00:00"/>
    <s v="Dallas Game Design"/>
    <x v="0"/>
    <s v="Big Thought HQ"/>
    <s v="1409 Botham Jean Blvd., Suite 1015"/>
    <n v="75215"/>
    <n v="1"/>
    <n v="0"/>
    <n v="10"/>
    <n v="10"/>
    <n v="10"/>
  </r>
  <r>
    <x v="34"/>
    <x v="5"/>
    <d v="2025-01-03T00:00:00"/>
    <d v="2025-01-30T00:00:00"/>
    <s v="Taking It to the Streets Outreach"/>
    <x v="0"/>
    <s v="Parkland Hospital"/>
    <s v="5200 Harry Hines Blvd"/>
    <n v="75235"/>
    <n v="2"/>
    <m/>
    <n v="120"/>
    <n v="120"/>
    <m/>
  </r>
  <r>
    <x v="15"/>
    <x v="3"/>
    <d v="2025-01-03T00:00:00"/>
    <d v="2025-01-03T00:00:00"/>
    <s v="Wedding"/>
    <x v="0"/>
    <s v="Hall of State"/>
    <s v="3939 Grand Avenue"/>
    <n v="75210"/>
    <n v="1"/>
    <s v="X"/>
    <n v="140"/>
    <n v="140"/>
    <m/>
  </r>
  <r>
    <x v="40"/>
    <x v="2"/>
    <d v="2025-01-03T00:00:00"/>
    <d v="2025-01-03T00:00:00"/>
    <s v="Educational outreach"/>
    <x v="0"/>
    <s v="Carter High School"/>
    <s v="1819 W. Wheatland Rd."/>
    <n v="75232"/>
    <n v="1"/>
    <m/>
    <n v="20"/>
    <n v="20"/>
    <m/>
  </r>
  <r>
    <x v="24"/>
    <x v="3"/>
    <d v="2025-01-03T00:00:00"/>
    <d v="2025-01-25T00:00:00"/>
    <s v="Facility Rentals"/>
    <x v="0"/>
    <s v="Perot Museum of Nature and Science"/>
    <s v="2201 N Field Street"/>
    <n v="75201"/>
    <n v="10"/>
    <n v="1638"/>
    <m/>
    <n v="1638"/>
    <m/>
  </r>
  <r>
    <x v="26"/>
    <x v="5"/>
    <d v="2025-01-03T00:00:00"/>
    <d v="2025-01-03T00:00:00"/>
    <s v="Gospel at the Muse - Chris Westley"/>
    <x v="0"/>
    <s v="TBAAL "/>
    <s v="1309 Canton Street"/>
    <n v="75202"/>
    <n v="1"/>
    <n v="189"/>
    <n v="0"/>
    <n v="189"/>
    <n v="13"/>
  </r>
  <r>
    <x v="26"/>
    <x v="1"/>
    <d v="2025-01-03T00:00:00"/>
    <d v="2025-01-03T00:00:00"/>
    <s v="MLK Concert Choir Rehearsal"/>
    <x v="0"/>
    <s v="TBAAL "/>
    <s v="1309 Canton Street"/>
    <n v="75202"/>
    <n v="1"/>
    <n v="0"/>
    <n v="240"/>
    <n v="240"/>
    <m/>
  </r>
  <r>
    <x v="7"/>
    <x v="0"/>
    <d v="2025-01-03T00:00:00"/>
    <d v="2025-01-03T00:00:00"/>
    <s v="D8/ADSY - Multi/All Clients"/>
    <x v="1"/>
    <s v="Virtual "/>
    <s v="Virtual "/>
    <s v="Virtual "/>
    <n v="1"/>
    <n v="0"/>
    <n v="7"/>
    <n v="7"/>
    <m/>
  </r>
  <r>
    <x v="43"/>
    <x v="5"/>
    <d v="2025-01-03T00:00:00"/>
    <d v="2025-01-03T00:00:00"/>
    <s v="Dallas Area Senior Concerts"/>
    <x v="0"/>
    <s v="Lennwood Nursing Home"/>
    <s v="8017 W. Virginia"/>
    <s v="75237"/>
    <n v="1"/>
    <n v="0"/>
    <n v="24"/>
    <n v="24"/>
    <m/>
  </r>
  <r>
    <x v="43"/>
    <x v="5"/>
    <d v="2025-01-03T00:00:00"/>
    <d v="2025-01-03T00:00:00"/>
    <s v="Dallas Area Senior Concerts"/>
    <x v="0"/>
    <s v="Lennwood Nursing Home"/>
    <s v="8017 W. Virginia"/>
    <s v="75237"/>
    <n v="1"/>
    <n v="0"/>
    <n v="24"/>
    <n v="24"/>
    <m/>
  </r>
  <r>
    <x v="4"/>
    <x v="0"/>
    <d v="2025-01-04T00:00:00"/>
    <d v="2025-01-25T00:00:00"/>
    <s v="Saturday Beginner Class"/>
    <x v="0"/>
    <s v="Avant Chamber Ballet"/>
    <s v="2408 Farrington St"/>
    <n v="75207"/>
    <n v="3"/>
    <n v="4"/>
    <n v="0"/>
    <n v="4"/>
    <m/>
  </r>
  <r>
    <x v="34"/>
    <x v="5"/>
    <d v="2025-01-04T00:00:00"/>
    <d v="2025-01-30T00:00:00"/>
    <s v="Taking It to the Streets Outreach"/>
    <x v="0"/>
    <s v="Parkland Hospital"/>
    <s v="5200 Harry Hines Blvd"/>
    <n v="75235"/>
    <n v="2"/>
    <m/>
    <n v="145"/>
    <n v="145"/>
    <m/>
  </r>
  <r>
    <x v="16"/>
    <x v="0"/>
    <d v="2025-01-04T00:00:00"/>
    <d v="2025-01-19T00:00:00"/>
    <s v="Open Studio"/>
    <x v="0"/>
    <s v="Dallas Museum of Art"/>
    <s v="1717 N Harwood"/>
    <n v="75201"/>
    <n v="3"/>
    <m/>
    <n v="192"/>
    <n v="192"/>
    <m/>
  </r>
  <r>
    <x v="22"/>
    <x v="3"/>
    <d v="2025-01-04T00:00:00"/>
    <d v="2025-01-04T00:00:00"/>
    <s v="Free First Saturday"/>
    <x v="0"/>
    <s v="Nasher Sculpture Center"/>
    <s v="2001 Flora St. "/>
    <n v="75201"/>
    <n v="1"/>
    <m/>
    <n v="1263"/>
    <n v="1263"/>
    <m/>
  </r>
  <r>
    <x v="49"/>
    <x v="1"/>
    <d v="2025-01-04T00:00:00"/>
    <d v="2025-01-04T00:00:00"/>
    <s v="Bandan Koro Rehearsal "/>
    <x v="0"/>
    <s v="Sammons Center for the Arts"/>
    <s v="3630 Harry Hines Blvd"/>
    <n v="75219"/>
    <n v="1"/>
    <n v="0"/>
    <n v="20"/>
    <n v="20"/>
    <m/>
  </r>
  <r>
    <x v="49"/>
    <x v="0"/>
    <d v="2025-01-04T00:00:00"/>
    <d v="2025-01-04T00:00:00"/>
    <s v="BK Saturdays - Bandan Koro Community Class "/>
    <x v="0"/>
    <s v="Sammons Center for the Arts"/>
    <s v="3630 Harry Hines Blvd"/>
    <n v="75219"/>
    <n v="1"/>
    <n v="0"/>
    <n v="40"/>
    <n v="40"/>
    <m/>
  </r>
  <r>
    <x v="49"/>
    <x v="0"/>
    <d v="2025-01-04T00:00:00"/>
    <d v="2025-01-04T00:00:00"/>
    <s v="BK on the Move"/>
    <x v="0"/>
    <s v="Friendship West Baptist Church"/>
    <s v="2020 W Wheatland Rd"/>
    <n v="75232"/>
    <n v="1"/>
    <n v="0"/>
    <n v="150"/>
    <n v="150"/>
    <m/>
  </r>
  <r>
    <x v="26"/>
    <x v="5"/>
    <d v="2025-01-04T00:00:00"/>
    <d v="2025-01-04T00:00:00"/>
    <s v="Gospel at the Muse - Chris Westley"/>
    <x v="0"/>
    <s v="TBAAL "/>
    <s v="1309 Canton Street"/>
    <n v="75202"/>
    <n v="1"/>
    <n v="211"/>
    <n v="0"/>
    <n v="211"/>
    <m/>
  </r>
  <r>
    <x v="26"/>
    <x v="1"/>
    <d v="2025-01-04T00:00:00"/>
    <d v="2025-01-04T00:00:00"/>
    <s v="MLK Concert Choir Rehearsal"/>
    <x v="0"/>
    <s v="TBAAL "/>
    <s v="1309 Canton Street"/>
    <n v="75202"/>
    <n v="1"/>
    <n v="0"/>
    <n v="248"/>
    <n v="248"/>
    <m/>
  </r>
  <r>
    <x v="48"/>
    <x v="0"/>
    <d v="2025-01-04T00:00:00"/>
    <d v="2025-01-04T00:00:00"/>
    <s v="MAP"/>
    <x v="0"/>
    <m/>
    <m/>
    <m/>
    <m/>
    <m/>
    <m/>
    <n v="14"/>
    <m/>
  </r>
  <r>
    <x v="34"/>
    <x v="5"/>
    <d v="2025-01-05T00:00:00"/>
    <d v="2025-01-30T00:00:00"/>
    <s v="Taking It to the Streets Outreach"/>
    <x v="0"/>
    <s v="Parkland Hospital"/>
    <s v="5200 Harry Hines Blvd"/>
    <n v="75235"/>
    <n v="2"/>
    <m/>
    <n v="105"/>
    <n v="105"/>
    <m/>
  </r>
  <r>
    <x v="13"/>
    <x v="3"/>
    <d v="2025-01-05T00:00:00"/>
    <d v="2025-01-29T00:00:00"/>
    <s v="Rental- non-cultural"/>
    <x v="0"/>
    <s v="Rosewood Center for Family Arts"/>
    <s v="5938 Skillman St"/>
    <n v="75231"/>
    <n v="5"/>
    <m/>
    <n v="185"/>
    <n v="185"/>
    <m/>
  </r>
  <r>
    <x v="16"/>
    <x v="0"/>
    <d v="2025-01-05T00:00:00"/>
    <d v="2025-01-18T00:00:00"/>
    <s v="Pop-Up Art Spot"/>
    <x v="0"/>
    <s v="Dallas Museum of Art"/>
    <s v="1717 N Harwood"/>
    <n v="75201"/>
    <n v="3"/>
    <m/>
    <n v="122"/>
    <n v="122"/>
    <m/>
  </r>
  <r>
    <x v="26"/>
    <x v="3"/>
    <d v="2025-01-05T00:00:00"/>
    <d v="2025-01-05T00:00:00"/>
    <s v="Reunion Church"/>
    <x v="0"/>
    <s v="TBAAL "/>
    <s v="1309 Canton Street"/>
    <n v="75201"/>
    <n v="1"/>
    <n v="1"/>
    <n v="541"/>
    <n v="541"/>
    <m/>
  </r>
  <r>
    <x v="48"/>
    <x v="0"/>
    <d v="2025-01-05T00:00:00"/>
    <d v="2025-01-05T00:00:00"/>
    <s v="PFF"/>
    <x v="1"/>
    <m/>
    <m/>
    <m/>
    <m/>
    <m/>
    <m/>
    <n v="4"/>
    <m/>
  </r>
  <r>
    <x v="1"/>
    <x v="0"/>
    <d v="2025-01-06T00:00:00"/>
    <d v="2025-01-13T00:00:00"/>
    <s v="Streamliners Enrichment (GeoDance)"/>
    <x v="0"/>
    <s v="Our Lady of Perpetual Help "/>
    <s v="7625 Cortland Avenue Dallas, TX "/>
    <n v="75235"/>
    <n v="16"/>
    <n v="104"/>
    <m/>
    <n v="104"/>
    <m/>
  </r>
  <r>
    <x v="4"/>
    <x v="0"/>
    <d v="2025-01-06T00:00:00"/>
    <d v="2025-01-31T00:00:00"/>
    <s v="Trainee Class"/>
    <x v="0"/>
    <s v="Avant Chamber Ballet"/>
    <s v="2408 Farrington St"/>
    <n v="75207"/>
    <n v="23"/>
    <n v="10"/>
    <n v="4"/>
    <n v="14"/>
    <m/>
  </r>
  <r>
    <x v="4"/>
    <x v="1"/>
    <d v="2025-01-06T00:00:00"/>
    <d v="2025-01-31T00:00:00"/>
    <s v="Trainee Rehearsal"/>
    <x v="0"/>
    <s v="Avant Chamber Ballet"/>
    <s v="2408 Farrington St"/>
    <n v="75207"/>
    <n v="23"/>
    <n v="10"/>
    <n v="4"/>
    <n v="14"/>
    <m/>
  </r>
  <r>
    <x v="4"/>
    <x v="0"/>
    <d v="2025-01-06T00:00:00"/>
    <d v="2025-01-31T00:00:00"/>
    <s v="Intermediate Pre-Pro Classes"/>
    <x v="0"/>
    <s v="Avant Chamber Ballet"/>
    <s v="2408 Farrington St"/>
    <n v="75207"/>
    <n v="16"/>
    <n v="5"/>
    <n v="1"/>
    <n v="6"/>
    <m/>
  </r>
  <r>
    <x v="4"/>
    <x v="0"/>
    <d v="2025-01-06T00:00:00"/>
    <d v="2025-01-29T00:00:00"/>
    <s v="Adult Ballet Classes"/>
    <x v="0"/>
    <s v="Avant Chamber Ballet"/>
    <s v="2408 Farrington St"/>
    <n v="75207"/>
    <n v="8"/>
    <n v="11"/>
    <n v="0"/>
    <n v="11"/>
    <m/>
  </r>
  <r>
    <x v="4"/>
    <x v="1"/>
    <d v="2025-01-06T00:00:00"/>
    <d v="2025-01-31T00:00:00"/>
    <s v="Company Class/Rehearsals"/>
    <x v="0"/>
    <s v="Avant Chamber Ballet"/>
    <s v="2408 Farrington St"/>
    <n v="75207"/>
    <n v="20"/>
    <n v="0"/>
    <n v="14"/>
    <n v="14"/>
    <m/>
  </r>
  <r>
    <x v="4"/>
    <x v="4"/>
    <d v="2025-01-06T00:00:00"/>
    <d v="2025-01-11T00:00:00"/>
    <s v="Fernanda Oliveira Residency - classes and rehearsals"/>
    <x v="0"/>
    <s v="Avant Chamber Ballet"/>
    <s v="2408 Farrington St"/>
    <n v="75207"/>
    <n v="6"/>
    <n v="10"/>
    <n v="13"/>
    <n v="23"/>
    <m/>
  </r>
  <r>
    <x v="5"/>
    <x v="2"/>
    <d v="2025-01-06T00:00:00"/>
    <d v="2025-01-11T00:00:00"/>
    <s v="BNTC Classes"/>
    <x v="0"/>
    <s v="BNT Studios"/>
    <s v="10675 E. Northwest Higway, Suite 2400"/>
    <n v="75238"/>
    <n v="17"/>
    <n v="54"/>
    <n v="13"/>
    <n v="67"/>
    <m/>
  </r>
  <r>
    <x v="7"/>
    <x v="0"/>
    <d v="2025-01-06T00:00:00"/>
    <d v="2025-01-06T00:00:00"/>
    <s v="Creative Solutions"/>
    <x v="0"/>
    <s v="Evening Reporting Center (ERC)"/>
    <s v="1673 Terre Colony Ct"/>
    <n v="75211"/>
    <n v="1"/>
    <n v="0"/>
    <n v="1"/>
    <n v="1"/>
    <m/>
  </r>
  <r>
    <x v="7"/>
    <x v="0"/>
    <d v="2025-01-06T00:00:00"/>
    <d v="2025-01-06T00:00:00"/>
    <s v="Professional Learning Youth Presenter's Fall 2024- Spring 2025"/>
    <x v="0"/>
    <s v="Big Thought HQ"/>
    <s v="1409 Botham Jean Blvd., Suite 1015"/>
    <n v="75215"/>
    <n v="1"/>
    <n v="0"/>
    <n v="3"/>
    <n v="3"/>
    <m/>
  </r>
  <r>
    <x v="7"/>
    <x v="0"/>
    <d v="2025-01-06T00:00:00"/>
    <d v="2025-01-06T00:00:00"/>
    <s v="The Walking Classroom Resource"/>
    <x v="0"/>
    <s v="Big Thought HQ"/>
    <s v="1409 Botham Jean Blvd., Suite 1015"/>
    <n v="75215"/>
    <n v="1"/>
    <n v="0"/>
    <n v="18"/>
    <n v="18"/>
    <m/>
  </r>
  <r>
    <x v="7"/>
    <x v="0"/>
    <d v="2025-01-06T00:00:00"/>
    <d v="2025-01-06T00:00:00"/>
    <s v="Let's Talk Neuro Continuation"/>
    <x v="0"/>
    <s v="Big Thought HQ"/>
    <s v="1409 Botham Jean Blvd., Suite 1015"/>
    <n v="75215"/>
    <n v="1"/>
    <n v="0"/>
    <n v="7"/>
    <n v="7"/>
    <m/>
  </r>
  <r>
    <x v="34"/>
    <x v="5"/>
    <d v="2025-01-06T00:00:00"/>
    <d v="2025-01-30T00:00:00"/>
    <s v="Taking It to the Streets Outreach"/>
    <x v="0"/>
    <s v="Parkland Hospital"/>
    <s v="5200 Harry Hines Blvd"/>
    <n v="75235"/>
    <n v="2"/>
    <m/>
    <n v="125"/>
    <n v="125"/>
    <m/>
  </r>
  <r>
    <x v="13"/>
    <x v="0"/>
    <d v="2025-01-06T00:00:00"/>
    <d v="2025-01-31T00:00:00"/>
    <s v="Spring Session-classes"/>
    <x v="0"/>
    <s v="Rosewood Center for Family Arts"/>
    <s v="5938 Skillman St"/>
    <n v="75231"/>
    <n v="41"/>
    <n v="155"/>
    <n v="9"/>
    <n v="164"/>
    <m/>
  </r>
  <r>
    <x v="15"/>
    <x v="3"/>
    <d v="2025-01-06T00:00:00"/>
    <d v="2025-01-06T00:00:00"/>
    <s v="Mansfield ISD Presentation "/>
    <x v="0"/>
    <s v="Mansfield Center for Performing Arts"/>
    <s v="1110 W. Debbie Ln "/>
    <n v="76063"/>
    <n v="1"/>
    <s v="X"/>
    <n v="55"/>
    <n v="55"/>
    <m/>
  </r>
  <r>
    <x v="45"/>
    <x v="1"/>
    <d v="2025-01-06T00:00:00"/>
    <d v="2025-01-06T00:00:00"/>
    <s v="Regular Rehearsal"/>
    <x v="0"/>
    <s v="Lovers Lane UMC"/>
    <s v="9200 Inwood Rd"/>
    <n v="75220"/>
    <n v="1"/>
    <n v="82"/>
    <n v="15"/>
    <n v="97"/>
    <m/>
  </r>
  <r>
    <x v="45"/>
    <x v="1"/>
    <d v="2025-01-06T00:00:00"/>
    <d v="2025-01-06T00:00:00"/>
    <s v="ACDA Rehearsal"/>
    <x v="0"/>
    <s v="Morton H. Meyerson Symphony Center"/>
    <s v="2301 Flora St"/>
    <n v="75201"/>
    <n v="1"/>
    <n v="33"/>
    <n v="6"/>
    <n v="39"/>
    <m/>
  </r>
  <r>
    <x v="27"/>
    <x v="1"/>
    <d v="2025-01-06T00:00:00"/>
    <d v="2025-01-31T00:00:00"/>
    <s v="WAKEY, WAKEY Rehearsal"/>
    <x v="0"/>
    <s v="JJ Pearce High School"/>
    <s v="1600 N Coit Rd, Richardson, TX "/>
    <n v="75080"/>
    <n v="18"/>
    <m/>
    <n v="5"/>
    <n v="5"/>
    <m/>
  </r>
  <r>
    <x v="26"/>
    <x v="7"/>
    <d v="2025-01-06T00:00:00"/>
    <d v="2025-01-12T00:00:00"/>
    <s v="History of TBAAL"/>
    <x v="0"/>
    <s v="TBAAL "/>
    <s v="1309 Canton Street"/>
    <n v="75201"/>
    <n v="1"/>
    <n v="0"/>
    <n v="486"/>
    <n v="486"/>
    <m/>
  </r>
  <r>
    <x v="26"/>
    <x v="0"/>
    <d v="2025-01-06T00:00:00"/>
    <d v="2025-01-06T00:00:00"/>
    <s v="Performing Arts Matters Afterschool Prog."/>
    <x v="0"/>
    <s v="Various Schools"/>
    <s v="N/A"/>
    <s v="N/A"/>
    <n v="1"/>
    <n v="0"/>
    <n v="388"/>
    <n v="388"/>
    <m/>
  </r>
  <r>
    <x v="28"/>
    <x v="0"/>
    <d v="2025-01-06T00:00:00"/>
    <d v="2025-01-10T00:00:00"/>
    <s v="Wood|Works Winter Dance Intensive for Pre-professionals"/>
    <x v="0"/>
    <s v="Bruce Wood Dance Studio"/>
    <s v="101 Howell St."/>
    <n v="75207"/>
    <n v="3"/>
    <n v="17"/>
    <n v="2"/>
    <n v="19"/>
    <m/>
  </r>
  <r>
    <x v="46"/>
    <x v="5"/>
    <d v="2025-01-06T00:00:00"/>
    <d v="2025-01-06T00:00:00"/>
    <s v="Cascade Credit Services National Summit"/>
    <x v="0"/>
    <s v="Joe T. Garcia's"/>
    <s v="2201 N Commerce St"/>
    <n v="76164"/>
    <n v="1"/>
    <n v="0"/>
    <n v="50"/>
    <n v="237"/>
    <m/>
  </r>
  <r>
    <x v="32"/>
    <x v="8"/>
    <d v="2025-01-06T00:00:00"/>
    <d v="2025-01-06T00:00:00"/>
    <s v="USAFF co-presents Angelika Classics series screening of &quot;Clueless&quot; (2 screenings) (presented with the Angelika Dallas)"/>
    <x v="0"/>
    <s v="Angelika Film Center Dallas"/>
    <s v="5321 E Mockingbird Ln"/>
    <n v="75206"/>
    <n v="1"/>
    <n v="45"/>
    <n v="0"/>
    <n v="45"/>
    <m/>
  </r>
  <r>
    <x v="46"/>
    <x v="4"/>
    <d v="2025-01-07T00:00:00"/>
    <d v="2025-01-30T00:00:00"/>
    <s v="Choral Music Education Initiative"/>
    <x v="1"/>
    <s v="Yvonne A. Ewell Townview Center"/>
    <s v="1201 E 8th St"/>
    <n v="75203"/>
    <n v="14"/>
    <n v="0"/>
    <n v="149"/>
    <n v="50"/>
    <m/>
  </r>
  <r>
    <x v="7"/>
    <x v="0"/>
    <d v="2025-01-07T00:00:00"/>
    <d v="2025-01-07T00:00:00"/>
    <s v="D8/ADSY - Multi/All Clients"/>
    <x v="1"/>
    <s v="Virtual "/>
    <s v="Virtual "/>
    <s v="Virtual "/>
    <n v="1"/>
    <n v="0"/>
    <n v="10"/>
    <n v="10"/>
    <m/>
  </r>
  <r>
    <x v="7"/>
    <x v="0"/>
    <d v="2025-01-07T00:00:00"/>
    <d v="2025-01-07T00:00:00"/>
    <s v="City of Dallas - Community Mental Health"/>
    <x v="1"/>
    <s v="Virtual "/>
    <s v="Virtual "/>
    <s v="Virtual "/>
    <n v="1"/>
    <n v="0"/>
    <n v="420"/>
    <n v="420"/>
    <m/>
  </r>
  <r>
    <x v="1"/>
    <x v="0"/>
    <d v="2025-01-07T00:00:00"/>
    <d v="2025-01-14T00:00:00"/>
    <s v="Streamliners ECRR"/>
    <x v="0"/>
    <s v="Our Lady of Perpetual Help "/>
    <s v="7625 Cortland Avenue Dallas, TX "/>
    <n v="75235"/>
    <n v="8"/>
    <n v="70"/>
    <m/>
    <n v="70"/>
    <m/>
  </r>
  <r>
    <x v="1"/>
    <x v="2"/>
    <d v="2025-01-07T00:00:00"/>
    <d v="2025-01-14T00:00:00"/>
    <s v="Song Creation"/>
    <x v="0"/>
    <s v="Frank Guzick Elementary (DISD)"/>
    <s v="5000 Berridge Ln, Dallas, TX"/>
    <n v="75227"/>
    <n v="12"/>
    <m/>
    <n v="87"/>
    <n v="87"/>
    <m/>
  </r>
  <r>
    <x v="7"/>
    <x v="0"/>
    <d v="2025-01-07T00:00:00"/>
    <d v="2025-01-07T00:00:00"/>
    <s v="(A)Live"/>
    <x v="0"/>
    <s v="Rosemont Upper School"/>
    <s v="719 N Montclair Ave"/>
    <n v="75208"/>
    <n v="1"/>
    <n v="0"/>
    <n v="13"/>
    <n v="13"/>
    <m/>
  </r>
  <r>
    <x v="7"/>
    <x v="0"/>
    <d v="2025-01-07T00:00:00"/>
    <d v="2025-01-07T00:00:00"/>
    <s v="Thriving Minds After School "/>
    <x v="0"/>
    <s v="Anne Frank Elementary School"/>
    <s v="5201 Celestial Rd"/>
    <n v="75254"/>
    <n v="1"/>
    <n v="0"/>
    <n v="35"/>
    <n v="35"/>
    <m/>
  </r>
  <r>
    <x v="7"/>
    <x v="0"/>
    <d v="2025-01-07T00:00:00"/>
    <d v="2025-01-07T00:00:00"/>
    <s v="Thriving Minds After School"/>
    <x v="0"/>
    <s v="Lakewood Elementary School"/>
    <s v="3000 Hillbrook St"/>
    <n v="75214"/>
    <n v="1"/>
    <n v="0"/>
    <n v="35"/>
    <n v="35"/>
    <m/>
  </r>
  <r>
    <x v="7"/>
    <x v="0"/>
    <d v="2025-01-07T00:00:00"/>
    <d v="2025-01-07T00:00:00"/>
    <s v="Thriving Minds After School"/>
    <x v="0"/>
    <s v="Nathan Adams Elementary School"/>
    <s v="12600 Welch Rd"/>
    <n v="75244"/>
    <n v="1"/>
    <n v="0"/>
    <n v="24"/>
    <n v="24"/>
    <m/>
  </r>
  <r>
    <x v="7"/>
    <x v="0"/>
    <d v="2025-01-07T00:00:00"/>
    <d v="2025-01-07T00:00:00"/>
    <s v="Thriving Minds After School"/>
    <x v="0"/>
    <s v="Montessori Academy at Onesimo Hernandez"/>
    <s v="5555 Maple Ave"/>
    <n v="75235"/>
    <n v="1"/>
    <n v="0"/>
    <n v="47"/>
    <n v="47"/>
    <m/>
  </r>
  <r>
    <x v="7"/>
    <x v="0"/>
    <d v="2025-01-07T00:00:00"/>
    <d v="2025-01-07T00:00:00"/>
    <s v="Thriving Minds After School"/>
    <x v="0"/>
    <s v="Prestonwood Montessori at E.D. Walker"/>
    <s v="5700 Wozencraft Dr"/>
    <s v=" 75230"/>
    <n v="1"/>
    <n v="0"/>
    <n v="57"/>
    <n v="57"/>
    <m/>
  </r>
  <r>
    <x v="7"/>
    <x v="0"/>
    <d v="2025-01-07T00:00:00"/>
    <d v="2025-01-07T00:00:00"/>
    <s v="Thriving Minds After School"/>
    <x v="0"/>
    <s v="Rosemont Lower School"/>
    <s v="1919 Stevens Forest Dr"/>
    <n v="75208"/>
    <n v="1"/>
    <n v="0"/>
    <n v="89"/>
    <n v="89"/>
    <m/>
  </r>
  <r>
    <x v="7"/>
    <x v="0"/>
    <d v="2025-01-07T00:00:00"/>
    <d v="2025-01-07T00:00:00"/>
    <s v="Thriving Minds After School"/>
    <x v="0"/>
    <s v="Rosemont Upper School"/>
    <s v="719 N Montclair Ave"/>
    <n v="75208"/>
    <n v="1"/>
    <n v="0"/>
    <n v="15"/>
    <n v="15"/>
    <m/>
  </r>
  <r>
    <x v="7"/>
    <x v="0"/>
    <d v="2025-01-07T00:00:00"/>
    <d v="2025-01-07T00:00:00"/>
    <s v="Thriving Minds After School"/>
    <x v="0"/>
    <s v="Sudie L. Williams TAG Academy"/>
    <s v="12600 Welch Rd"/>
    <n v="75244"/>
    <n v="1"/>
    <n v="0"/>
    <n v="10"/>
    <n v="10"/>
    <m/>
  </r>
  <r>
    <x v="7"/>
    <x v="0"/>
    <d v="2025-01-07T00:00:00"/>
    <d v="2025-01-07T00:00:00"/>
    <s v="Thriving Minds After School"/>
    <x v="0"/>
    <s v="Harry C. Withers Elementary School"/>
    <s v="3959 Northhaven Rd"/>
    <n v="75229"/>
    <n v="1"/>
    <n v="0"/>
    <n v="74"/>
    <n v="74"/>
    <n v="2"/>
  </r>
  <r>
    <x v="7"/>
    <x v="0"/>
    <d v="2025-01-07T00:00:00"/>
    <d v="2025-01-07T00:00:00"/>
    <s v="(A)Live"/>
    <x v="0"/>
    <s v="Sudie L. Williams TAG Academy"/>
    <s v="12600 Welch Rd"/>
    <n v="75244"/>
    <n v="1"/>
    <n v="0"/>
    <n v="10"/>
    <n v="10"/>
    <m/>
  </r>
  <r>
    <x v="7"/>
    <x v="0"/>
    <d v="2025-01-07T00:00:00"/>
    <d v="2025-01-07T00:00:00"/>
    <s v="Launching: SEL 101"/>
    <x v="0"/>
    <s v="Big Thought HQ"/>
    <s v="1409 Botham Jean Blvd., Suite 1015"/>
    <n v="75215"/>
    <n v="1"/>
    <n v="0"/>
    <n v="5"/>
    <n v="5"/>
    <m/>
  </r>
  <r>
    <x v="7"/>
    <x v="0"/>
    <d v="2025-01-07T00:00:00"/>
    <d v="2025-01-07T00:00:00"/>
    <s v="Creator Archetype 101"/>
    <x v="0"/>
    <s v="Big Thought HQ"/>
    <s v="1409 Botham Jean Blvd., Suite 1015"/>
    <n v="75215"/>
    <n v="1"/>
    <n v="0"/>
    <n v="15"/>
    <n v="15"/>
    <m/>
  </r>
  <r>
    <x v="7"/>
    <x v="0"/>
    <d v="2025-01-07T00:00:00"/>
    <d v="2025-01-07T00:00:00"/>
    <s v="Creator Archetype 101"/>
    <x v="0"/>
    <s v="Big Thought HQ"/>
    <s v="1409 Botham Jean Blvd., Suite 1015"/>
    <n v="75215"/>
    <n v="1"/>
    <n v="0"/>
    <n v="6"/>
    <n v="6"/>
    <m/>
  </r>
  <r>
    <x v="7"/>
    <x v="0"/>
    <d v="2025-01-07T00:00:00"/>
    <d v="2025-01-07T00:00:00"/>
    <s v="Launching: SEL 101"/>
    <x v="0"/>
    <s v="Big Thought HQ"/>
    <s v="1409 Botham Jean Blvd., Suite 1015"/>
    <n v="75215"/>
    <n v="1"/>
    <n v="0"/>
    <n v="20"/>
    <n v="20"/>
    <m/>
  </r>
  <r>
    <x v="9"/>
    <x v="5"/>
    <d v="2025-01-07T00:00:00"/>
    <d v="2025-01-07T00:00:00"/>
    <s v="Flores y Calaveras"/>
    <x v="0"/>
    <s v="Winnetka ES"/>
    <s v="1151 S Edgefield Ave, Dallas, TX"/>
    <n v="75211"/>
    <n v="2"/>
    <n v="313"/>
    <n v="0"/>
    <n v="313"/>
    <m/>
  </r>
  <r>
    <x v="9"/>
    <x v="1"/>
    <d v="2025-01-07T00:00:00"/>
    <d v="2025-01-07T00:00:00"/>
    <s v="Tina's Journey"/>
    <x v="0"/>
    <s v="Dallas Childrens Theatre"/>
    <s v="5938 Skillman St, Dallas, TX "/>
    <n v="75231"/>
    <n v="1"/>
    <n v="0"/>
    <n v="10"/>
    <n v="10"/>
    <m/>
  </r>
  <r>
    <x v="13"/>
    <x v="0"/>
    <d v="2025-01-07T00:00:00"/>
    <d v="2025-01-24T00:00:00"/>
    <s v="Winter Mini Session- classes"/>
    <x v="0"/>
    <s v="Rosewood Center for Family Arts"/>
    <s v="5938 Skillman St"/>
    <n v="75231"/>
    <n v="27"/>
    <n v="57"/>
    <m/>
    <n v="57"/>
    <m/>
  </r>
  <r>
    <x v="13"/>
    <x v="4"/>
    <d v="2025-01-07T00:00:00"/>
    <d v="2025-01-08T00:00:00"/>
    <s v="Curtains Up On Reading- Rosemont Elementary and Middle- classes"/>
    <x v="0"/>
    <s v="Rosemont Elementary"/>
    <s v="911 N Morocco Ave"/>
    <n v="75211"/>
    <n v="4"/>
    <m/>
    <n v="48"/>
    <n v="48"/>
    <m/>
  </r>
  <r>
    <x v="13"/>
    <x v="3"/>
    <d v="2025-01-07T00:00:00"/>
    <d v="2025-01-31T00:00:00"/>
    <s v="Rental- arts COP"/>
    <x v="0"/>
    <s v="Rosewood Center for Family Arts"/>
    <s v="5938 Skillman St"/>
    <n v="75231"/>
    <n v="33"/>
    <m/>
    <n v="30"/>
    <n v="30"/>
    <m/>
  </r>
  <r>
    <x v="55"/>
    <x v="1"/>
    <d v="2025-01-07T00:00:00"/>
    <d v="2025-01-13T00:00:00"/>
    <s v="AFRICAN COMPANY PRESENTS RICHARD III Rehearsals"/>
    <x v="0"/>
    <s v="Bryant Hall"/>
    <s v="3400 Blackburn, Dallas, Texas 75219"/>
    <n v="75219"/>
    <n v="6"/>
    <n v="0"/>
    <n v="10"/>
    <n v="10"/>
    <m/>
  </r>
  <r>
    <x v="0"/>
    <x v="0"/>
    <d v="2025-01-07T00:00:00"/>
    <d v="2025-01-07T00:00:00"/>
    <s v="Zumba Gold"/>
    <x v="1"/>
    <s v="Zoom"/>
    <m/>
    <m/>
    <n v="1"/>
    <n v="0"/>
    <n v="106"/>
    <n v="106"/>
    <m/>
  </r>
  <r>
    <x v="0"/>
    <x v="0"/>
    <d v="2025-01-07T00:00:00"/>
    <d v="2025-01-07T00:00:00"/>
    <s v="Winter Program - Culinary Tuesdays: Cafe de Olla"/>
    <x v="1"/>
    <s v="Zoom"/>
    <m/>
    <m/>
    <n v="1"/>
    <n v="0"/>
    <n v="6"/>
    <n v="6"/>
    <m/>
  </r>
  <r>
    <x v="43"/>
    <x v="5"/>
    <d v="2025-01-07T00:00:00"/>
    <d v="2025-01-07T00:00:00"/>
    <s v="Dallas Area Senior Concerts"/>
    <x v="0"/>
    <s v="Brookdale Lake Highlands"/>
    <s v="9715 Plano Road"/>
    <s v="75238"/>
    <n v="1"/>
    <n v="0"/>
    <n v="23"/>
    <n v="23"/>
    <m/>
  </r>
  <r>
    <x v="43"/>
    <x v="5"/>
    <d v="2025-01-07T00:00:00"/>
    <d v="2025-01-07T00:00:00"/>
    <s v="Dallas Area Senior Concerts"/>
    <x v="0"/>
    <s v="Brookdale White Rock"/>
    <s v="9271 White Rock Trail"/>
    <s v="75238"/>
    <n v="1"/>
    <n v="0"/>
    <n v="29"/>
    <n v="29"/>
    <m/>
  </r>
  <r>
    <x v="37"/>
    <x v="0"/>
    <s v="01/07/2025"/>
    <s v="01/07/2025"/>
    <s v="Poetry Stone Soup"/>
    <x v="0"/>
    <s v="Half Price Books "/>
    <s v="5803 Northwest Highway"/>
    <n v="75231"/>
    <n v="1"/>
    <n v="0"/>
    <n v="9"/>
    <n v="9"/>
    <n v="2"/>
  </r>
  <r>
    <x v="7"/>
    <x v="0"/>
    <d v="2025-01-08T00:00:00"/>
    <d v="2025-01-08T00:00:00"/>
    <s v="D8/ADSY - Multi/All Clients"/>
    <x v="1"/>
    <s v="Virtual "/>
    <s v="Virtual "/>
    <s v="Virtual "/>
    <n v="1"/>
    <n v="0"/>
    <n v="18"/>
    <n v="18"/>
    <m/>
  </r>
  <r>
    <x v="1"/>
    <x v="0"/>
    <d v="2025-01-08T00:00:00"/>
    <d v="2025-01-15T00:00:00"/>
    <s v="Streamliners ECRR"/>
    <x v="0"/>
    <s v="Upift White rock Prep"/>
    <s v="7370 Valley Glen Drive, Dallas, TX"/>
    <n v="75228"/>
    <n v="8"/>
    <m/>
    <n v="90"/>
    <n v="90"/>
    <m/>
  </r>
  <r>
    <x v="7"/>
    <x v="0"/>
    <d v="2025-01-08T00:00:00"/>
    <d v="2025-01-08T00:00:00"/>
    <s v="Thriving Minds After School "/>
    <x v="0"/>
    <s v="Anne Frank Elementary School"/>
    <s v="5201 Celestial Rd"/>
    <n v="75254"/>
    <n v="1"/>
    <n v="0"/>
    <n v="34"/>
    <n v="34"/>
    <m/>
  </r>
  <r>
    <x v="7"/>
    <x v="0"/>
    <d v="2025-01-08T00:00:00"/>
    <d v="2025-01-08T00:00:00"/>
    <s v="Thriving Minds After School"/>
    <x v="0"/>
    <s v="Lakewood Elementary School"/>
    <s v="3000 Hillbrook St"/>
    <n v="75214"/>
    <n v="1"/>
    <n v="0"/>
    <n v="42"/>
    <n v="42"/>
    <n v="2"/>
  </r>
  <r>
    <x v="7"/>
    <x v="0"/>
    <d v="2025-01-08T00:00:00"/>
    <d v="2025-01-08T00:00:00"/>
    <s v="Thriving Minds After School"/>
    <x v="0"/>
    <s v="Nathan Adams Elementary School"/>
    <s v="12600 Welch Rd"/>
    <n v="75244"/>
    <n v="1"/>
    <n v="0"/>
    <n v="24"/>
    <n v="24"/>
    <m/>
  </r>
  <r>
    <x v="7"/>
    <x v="0"/>
    <d v="2025-01-08T00:00:00"/>
    <d v="2025-01-08T00:00:00"/>
    <s v="Thriving Minds After School"/>
    <x v="0"/>
    <s v="Montessori Academy at Onesimo Hernandez"/>
    <s v="5555 Maple Ave"/>
    <n v="75235"/>
    <n v="1"/>
    <n v="0"/>
    <n v="48"/>
    <n v="48"/>
    <m/>
  </r>
  <r>
    <x v="7"/>
    <x v="0"/>
    <d v="2025-01-08T00:00:00"/>
    <d v="2025-01-08T00:00:00"/>
    <s v="Thriving Minds After School"/>
    <x v="0"/>
    <s v="Prestonwood Montessori at E.D. Walker"/>
    <s v="5700 Wozencraft Dr"/>
    <s v=" 75230"/>
    <n v="1"/>
    <n v="0"/>
    <n v="56"/>
    <n v="56"/>
    <m/>
  </r>
  <r>
    <x v="7"/>
    <x v="0"/>
    <d v="2025-01-08T00:00:00"/>
    <d v="2025-01-08T00:00:00"/>
    <s v="Thriving Minds After School"/>
    <x v="0"/>
    <s v="Rosemont Lower School"/>
    <s v="1919 Stevens Forest Dr"/>
    <n v="75208"/>
    <n v="1"/>
    <n v="0"/>
    <n v="94"/>
    <n v="94"/>
    <n v="13"/>
  </r>
  <r>
    <x v="7"/>
    <x v="0"/>
    <d v="2025-01-08T00:00:00"/>
    <d v="2025-01-08T00:00:00"/>
    <s v="Thriving Minds After School"/>
    <x v="0"/>
    <s v="Rosemont Upper School"/>
    <s v="719 N Montclair Ave"/>
    <n v="75208"/>
    <n v="1"/>
    <n v="0"/>
    <n v="19"/>
    <n v="19"/>
    <n v="10"/>
  </r>
  <r>
    <x v="7"/>
    <x v="0"/>
    <d v="2025-01-08T00:00:00"/>
    <d v="2025-01-08T00:00:00"/>
    <s v="Thriving Minds After School"/>
    <x v="0"/>
    <s v="Harry C. Withers Elementary School"/>
    <s v="3959 Northhaven Rd"/>
    <n v="75229"/>
    <n v="1"/>
    <n v="0"/>
    <n v="72"/>
    <n v="72"/>
    <m/>
  </r>
  <r>
    <x v="7"/>
    <x v="0"/>
    <d v="2025-01-08T00:00:00"/>
    <d v="2025-01-08T00:00:00"/>
    <s v="BT ReNEWal 2025"/>
    <x v="0"/>
    <s v="Big Thought HQ"/>
    <s v="1409 Botham Jean Blvd., Suite 1015"/>
    <n v="75215"/>
    <n v="1"/>
    <n v="0"/>
    <n v="55"/>
    <n v="55"/>
    <m/>
  </r>
  <r>
    <x v="9"/>
    <x v="5"/>
    <d v="2025-01-08T00:00:00"/>
    <d v="2025-01-08T00:00:00"/>
    <s v="Flores y Calaveras"/>
    <x v="0"/>
    <s v="LL Hotchkiss"/>
    <s v="6929 Town North Dr, Dallas, TX"/>
    <n v="75231"/>
    <n v="2"/>
    <n v="141"/>
    <n v="0"/>
    <n v="141"/>
    <m/>
  </r>
  <r>
    <x v="9"/>
    <x v="1"/>
    <d v="2025-01-08T00:00:00"/>
    <d v="2025-01-08T00:00:00"/>
    <s v="Tina's Journey"/>
    <x v="0"/>
    <s v="Dallas Childrens Theatre"/>
    <s v="5938 Skillman St, Dallas, TX "/>
    <n v="75231"/>
    <n v="1"/>
    <n v="0"/>
    <n v="10"/>
    <n v="10"/>
    <m/>
  </r>
  <r>
    <x v="13"/>
    <x v="4"/>
    <d v="2025-01-08T00:00:00"/>
    <d v="2025-01-08T00:00:00"/>
    <s v="Curtains Up On Reading- Rosemont Elementary and Middle- showcases"/>
    <x v="0"/>
    <s v="Rosemont Elementary"/>
    <s v="911 N Morocco Ave"/>
    <n v="75211"/>
    <n v="2"/>
    <m/>
    <n v="190"/>
    <n v="190"/>
    <m/>
  </r>
  <r>
    <x v="14"/>
    <x v="9"/>
    <d v="2025-01-08T00:00:00"/>
    <d v="2025-01-08T00:00:00"/>
    <s v="Second Baptist School"/>
    <x v="0"/>
    <s v="The Sixth Floor Museum at Dealey Plaza"/>
    <s v="411 Elm Street"/>
    <n v="75202"/>
    <n v="1"/>
    <n v="35"/>
    <n v="3"/>
    <n v="38"/>
    <m/>
  </r>
  <r>
    <x v="16"/>
    <x v="0"/>
    <d v="2025-01-08T00:00:00"/>
    <d v="2025-01-17T00:00:00"/>
    <s v="Toddler Art"/>
    <x v="0"/>
    <s v="Dallas Museum of Art"/>
    <s v="1717 N Harwood"/>
    <n v="75201"/>
    <n v="2"/>
    <n v="43"/>
    <m/>
    <n v="43"/>
    <m/>
  </r>
  <r>
    <x v="39"/>
    <x v="0"/>
    <d v="2025-01-08T00:00:00"/>
    <d v="2025-01-08T00:00:00"/>
    <s v="Mentoring/Clinic (CR)"/>
    <x v="0"/>
    <s v="Franklin MS"/>
    <s v="6920 Meadow Rd, Dallas"/>
    <n v="75230"/>
    <n v="1"/>
    <m/>
    <n v="10"/>
    <n v="10"/>
    <m/>
  </r>
  <r>
    <x v="39"/>
    <x v="0"/>
    <d v="2025-01-08T00:00:00"/>
    <d v="2025-01-08T00:00:00"/>
    <s v="Mentoring/Clinic (BA)"/>
    <x v="0"/>
    <s v="Bedford Law Academy"/>
    <s v="1303 Reynoldston Ln"/>
    <n v="75232"/>
    <n v="1"/>
    <m/>
    <n v="11"/>
    <n v="11"/>
    <m/>
  </r>
  <r>
    <x v="51"/>
    <x v="0"/>
    <d v="2025-01-08T00:00:00"/>
    <d v="2025-01-08T00:00:00"/>
    <s v="OutLoud Voices: Afterschool Arts Workshops"/>
    <x v="0"/>
    <s v="Bath House Cultural Center"/>
    <s v="521 E Lawther Dr"/>
    <n v="75218"/>
    <n v="1"/>
    <n v="0"/>
    <n v="15"/>
    <n v="15"/>
    <m/>
  </r>
  <r>
    <x v="24"/>
    <x v="0"/>
    <d v="2025-01-08T00:00:00"/>
    <d v="2025-01-08T00:00:00"/>
    <s v="Onsite Demo: Thermal Reactions"/>
    <x v="0"/>
    <s v="Perot Museum of Nature and Science"/>
    <s v="2201 N Field Street"/>
    <n v="75201"/>
    <n v="2"/>
    <m/>
    <n v="191"/>
    <n v="191"/>
    <m/>
  </r>
  <r>
    <x v="24"/>
    <x v="0"/>
    <d v="2025-01-08T00:00:00"/>
    <d v="2025-01-08T00:00:00"/>
    <s v="Outreach Lab: Truss Bridge Challenge"/>
    <x v="0"/>
    <s v="Uplift Heights Preparatory - Secondary"/>
    <s v="2806 Canada Drive"/>
    <n v="75212"/>
    <n v="4"/>
    <m/>
    <n v="120"/>
    <n v="120"/>
    <m/>
  </r>
  <r>
    <x v="26"/>
    <x v="0"/>
    <d v="2025-01-08T00:00:00"/>
    <d v="2025-01-08T00:00:00"/>
    <s v="Performing Arts Matters Afterschool Prog."/>
    <x v="0"/>
    <s v="Various Schools"/>
    <s v="N/A"/>
    <s v="N/A"/>
    <n v="1"/>
    <n v="0"/>
    <n v="389"/>
    <n v="389"/>
    <m/>
  </r>
  <r>
    <x v="32"/>
    <x v="8"/>
    <d v="2025-01-08T00:00:00"/>
    <d v="2025-01-08T00:00:00"/>
    <s v="USAFF preview member screening of &quot;Unstoppable&quot;"/>
    <x v="0"/>
    <s v="Cinemark 17 Webb Chapel"/>
    <s v=" 11819 Webb Chapel Rd"/>
    <n v="75234"/>
    <n v="1"/>
    <n v="0"/>
    <n v="150"/>
    <n v="150"/>
    <m/>
  </r>
  <r>
    <x v="18"/>
    <x v="2"/>
    <d v="2025-01-08T00:00:00"/>
    <d v="2025-01-08T00:00:00"/>
    <s v="Cosmic Dance"/>
    <x v="0"/>
    <s v="La Cantera Arts Conservatory"/>
    <s v="1050 N Westmoreland #328"/>
    <n v="75211"/>
    <n v="1"/>
    <n v="0"/>
    <n v="35"/>
    <n v="35"/>
    <m/>
  </r>
  <r>
    <x v="7"/>
    <x v="0"/>
    <d v="2025-01-09T00:00:00"/>
    <d v="2025-01-09T00:00:00"/>
    <s v="Professional Learning Youth Presenter's Fall 2024- Spring 2025"/>
    <x v="0"/>
    <s v="Big Thought HQ"/>
    <s v="1409 Botham Jean Blvd., Suite 1015"/>
    <n v="75215"/>
    <n v="1"/>
    <n v="0"/>
    <n v="3"/>
    <n v="3"/>
    <m/>
  </r>
  <r>
    <x v="20"/>
    <x v="0"/>
    <d v="2025-01-09T00:00:00"/>
    <d v="2025-01-30T00:00:00"/>
    <s v="Verizon Small Business Digital Ready Courses"/>
    <x v="0"/>
    <s v="African American Museum"/>
    <s v="3536 Grand Avenue"/>
    <n v="75210"/>
    <n v="4"/>
    <m/>
    <n v="66"/>
    <n v="66"/>
    <m/>
  </r>
  <r>
    <x v="26"/>
    <x v="5"/>
    <d v="2025-01-09T00:00:00"/>
    <d v="2025-01-09T00:00:00"/>
    <s v="Poetry Smash #4"/>
    <x v="0"/>
    <s v="TBAAL "/>
    <s v="1309 Canton Street"/>
    <n v="75202"/>
    <n v="1"/>
    <n v="58"/>
    <n v="0"/>
    <n v="58"/>
    <m/>
  </r>
  <r>
    <x v="26"/>
    <x v="1"/>
    <d v="2025-01-09T00:00:00"/>
    <d v="2025-01-09T00:00:00"/>
    <s v="MLK Concert Choir Rehearsal"/>
    <x v="0"/>
    <s v="TBAAL "/>
    <s v="1309 Canton Street"/>
    <n v="75202"/>
    <n v="1"/>
    <n v="0"/>
    <n v="248"/>
    <n v="248"/>
    <m/>
  </r>
  <r>
    <x v="37"/>
    <x v="0"/>
    <s v="1/9/2025"/>
    <s v="1/9/2025"/>
    <s v="2425-101A CAVARTS Writing Workshop "/>
    <x v="1"/>
    <s v="Virtual"/>
    <s v="Virtual"/>
    <s v="Virtual"/>
    <n v="1"/>
    <n v="0"/>
    <n v="4"/>
    <n v="4"/>
    <m/>
  </r>
  <r>
    <x v="48"/>
    <x v="0"/>
    <d v="2025-01-09T00:00:00"/>
    <d v="2025-01-09T00:00:00"/>
    <s v="MAP"/>
    <x v="1"/>
    <m/>
    <m/>
    <m/>
    <m/>
    <m/>
    <m/>
    <n v="4"/>
    <m/>
  </r>
  <r>
    <x v="7"/>
    <x v="0"/>
    <d v="2025-01-10T00:00:00"/>
    <d v="2025-01-10T00:00:00"/>
    <s v="Dallas Game Design"/>
    <x v="0"/>
    <s v="Big Thought HQ"/>
    <s v="1409 Botham Jean Blvd., Suite 1015"/>
    <n v="75215"/>
    <n v="1"/>
    <n v="0"/>
    <n v="8"/>
    <n v="8"/>
    <n v="10"/>
  </r>
  <r>
    <x v="26"/>
    <x v="0"/>
    <d v="2025-01-10T00:00:00"/>
    <d v="2025-01-10T00:00:00"/>
    <s v="Performing Arts Matters Afterschool Prog."/>
    <x v="0"/>
    <s v="Various Schools"/>
    <s v="N/A"/>
    <s v="N/A"/>
    <n v="0"/>
    <n v="0"/>
    <n v="389"/>
    <n v="389"/>
    <m/>
  </r>
  <r>
    <x v="27"/>
    <x v="1"/>
    <d v="2025-01-10T00:00:00"/>
    <d v="2025-01-10T00:00:00"/>
    <s v="WAKEY, WAKEY Rehearsal"/>
    <x v="1"/>
    <m/>
    <m/>
    <m/>
    <n v="1"/>
    <m/>
    <n v="5"/>
    <n v="5"/>
    <m/>
  </r>
  <r>
    <x v="48"/>
    <x v="0"/>
    <d v="2025-01-10T00:00:00"/>
    <d v="2025-01-10T00:00:00"/>
    <s v="PFF"/>
    <x v="1"/>
    <m/>
    <m/>
    <m/>
    <m/>
    <m/>
    <m/>
    <n v="4"/>
    <m/>
  </r>
  <r>
    <x v="16"/>
    <x v="5"/>
    <d v="2025-01-11T00:00:00"/>
    <d v="2025-01-11T00:00:00"/>
    <s v="Arts &amp; Letters Live"/>
    <x v="1"/>
    <s v="YouTube"/>
    <s v="Virtual"/>
    <s v="Virtual"/>
    <n v="1"/>
    <n v="45"/>
    <m/>
    <n v="45"/>
    <n v="2"/>
  </r>
  <r>
    <x v="3"/>
    <x v="5"/>
    <d v="2025-01-11T00:00:00"/>
    <d v="2025-01-05T00:00:00"/>
    <s v="Artstillery presents: Welcome Mat 2 / People 0 "/>
    <x v="0"/>
    <s v="Embarcadero Building"/>
    <s v="3809 Grand Ave, Dallas"/>
    <n v="75210"/>
    <n v="9"/>
    <n v="301"/>
    <n v="360"/>
    <n v="661"/>
    <m/>
  </r>
  <r>
    <x v="3"/>
    <x v="1"/>
    <d v="2025-01-11T00:00:00"/>
    <d v="2025-01-09T00:00:00"/>
    <s v="Emerge Coalition: Beetlejuice "/>
    <x v="0"/>
    <s v="Artstillery"/>
    <s v="723 Fort Worth Avenue"/>
    <n v="75208"/>
    <n v="4"/>
    <n v="0"/>
    <n v="160"/>
    <n v="160"/>
    <m/>
  </r>
  <r>
    <x v="5"/>
    <x v="1"/>
    <d v="2025-01-11T00:00:00"/>
    <d v="2025-01-11T00:00:00"/>
    <s v="My First Classic - Don Q"/>
    <x v="0"/>
    <s v="BNT Studios"/>
    <s v="10675 E. Northwest Higway, Suite 2400"/>
    <n v="75238"/>
    <n v="5"/>
    <n v="0"/>
    <n v="25"/>
    <n v="25"/>
    <m/>
  </r>
  <r>
    <x v="7"/>
    <x v="0"/>
    <d v="2025-01-11T00:00:00"/>
    <d v="2025-01-11T00:00:00"/>
    <s v="Professional Learning Youth Presenter's Fall 2024- Spring 2025"/>
    <x v="0"/>
    <s v="Big Thought HQ"/>
    <s v="1409 Botham Jean Blvd., Suite 1015"/>
    <n v="75215"/>
    <n v="1"/>
    <n v="0"/>
    <n v="3"/>
    <n v="3"/>
    <m/>
  </r>
  <r>
    <x v="7"/>
    <x v="0"/>
    <d v="2025-01-11T00:00:00"/>
    <d v="2025-01-11T00:00:00"/>
    <s v="Learning Pathways Training"/>
    <x v="0"/>
    <s v="Big Thought HQ"/>
    <s v="1409 Botham Jean Blvd., Suite 1015"/>
    <n v="75215"/>
    <n v="1"/>
    <n v="0"/>
    <n v="4"/>
    <n v="4"/>
    <n v="2"/>
  </r>
  <r>
    <x v="9"/>
    <x v="1"/>
    <d v="2025-01-11T00:00:00"/>
    <d v="2025-01-11T00:00:00"/>
    <s v="Tina's Journey"/>
    <x v="0"/>
    <s v="Dallas Childrens Theatre"/>
    <s v="5938 Skillman St, Dallas, TX "/>
    <n v="75231"/>
    <n v="1"/>
    <n v="0"/>
    <n v="10"/>
    <n v="10"/>
    <m/>
  </r>
  <r>
    <x v="13"/>
    <x v="1"/>
    <d v="2025-01-11T00:00:00"/>
    <d v="2025-02-27T00:00:00"/>
    <s v="Next Stop Broadway- rehearsals"/>
    <x v="0"/>
    <s v="Rosewood Center for Family Arts"/>
    <s v="5938 Skillman St"/>
    <n v="75231"/>
    <n v="3"/>
    <n v="26"/>
    <m/>
    <n v="26"/>
    <m/>
  </r>
  <r>
    <x v="16"/>
    <x v="5"/>
    <d v="2025-01-11T00:00:00"/>
    <d v="2025-01-11T00:00:00"/>
    <s v="Arts &amp; Letters Live"/>
    <x v="0"/>
    <s v="Dallas Museum of Art"/>
    <s v="1717 N Harwood"/>
    <n v="75201"/>
    <n v="1"/>
    <n v="350"/>
    <m/>
    <n v="350"/>
    <n v="2"/>
  </r>
  <r>
    <x v="16"/>
    <x v="0"/>
    <d v="2025-01-11T00:00:00"/>
    <d v="2025-01-11T00:00:00"/>
    <s v="Arturo's Art &amp; Me"/>
    <x v="0"/>
    <s v="Dallas Museum of Art"/>
    <s v="1717 N Harwood"/>
    <n v="75201"/>
    <n v="1"/>
    <n v="28"/>
    <m/>
    <n v="28"/>
    <m/>
  </r>
  <r>
    <x v="16"/>
    <x v="0"/>
    <d v="2025-01-11T00:00:00"/>
    <d v="2025-01-11T00:00:00"/>
    <s v="Family Workshop"/>
    <x v="0"/>
    <s v="Dallas Museum of Art"/>
    <s v="1717 N Harwood"/>
    <n v="75201"/>
    <n v="1"/>
    <n v="20"/>
    <m/>
    <n v="20"/>
    <m/>
  </r>
  <r>
    <x v="24"/>
    <x v="0"/>
    <d v="2025-01-11T00:00:00"/>
    <d v="2025-01-11T00:00:00"/>
    <s v="Tech Truck "/>
    <x v="0"/>
    <s v="Dallas Public Library Maker Club"/>
    <s v="1515 Young St"/>
    <n v="75201"/>
    <n v="1"/>
    <m/>
    <n v="11"/>
    <n v="11"/>
    <m/>
  </r>
  <r>
    <x v="49"/>
    <x v="1"/>
    <d v="2025-01-11T00:00:00"/>
    <d v="2025-01-11T00:00:00"/>
    <s v="Bandan Koro Rehearsal "/>
    <x v="0"/>
    <s v="Sammons Center for the Arts"/>
    <s v="3630 Harry Hines Blvd"/>
    <n v="75219"/>
    <n v="1"/>
    <n v="0"/>
    <n v="20"/>
    <n v="20"/>
    <m/>
  </r>
  <r>
    <x v="49"/>
    <x v="0"/>
    <d v="2025-01-11T00:00:00"/>
    <d v="2025-01-11T00:00:00"/>
    <s v="BK Saturdays - Bandan Koro Community Class "/>
    <x v="0"/>
    <s v="Sammons Center for the Arts"/>
    <s v="3630 Harry Hines Blvd"/>
    <n v="75219"/>
    <n v="1"/>
    <n v="0"/>
    <n v="45"/>
    <n v="45"/>
    <m/>
  </r>
  <r>
    <x v="49"/>
    <x v="0"/>
    <d v="2025-01-11T00:00:00"/>
    <d v="2025-01-11T00:00:00"/>
    <s v="BK on the Move"/>
    <x v="0"/>
    <s v="Friendship West Baptist Church"/>
    <s v="2020 W Wheatland Rd"/>
    <n v="75232"/>
    <n v="1"/>
    <n v="0"/>
    <n v="150"/>
    <n v="150"/>
    <m/>
  </r>
  <r>
    <x v="26"/>
    <x v="1"/>
    <d v="2025-01-11T00:00:00"/>
    <d v="2025-01-11T00:00:00"/>
    <s v="MLK Concert Choir Rehearsal"/>
    <x v="0"/>
    <s v="TBAAL "/>
    <s v="1309 Canton Street"/>
    <n v="75202"/>
    <n v="1"/>
    <n v="0"/>
    <n v="248"/>
    <n v="248"/>
    <m/>
  </r>
  <r>
    <x v="37"/>
    <x v="0"/>
    <d v="2025-01-11T00:00:00"/>
    <d v="2025-01-11T00:00:00"/>
    <s v="2425-121A Mining Your Life For Stories"/>
    <x v="0"/>
    <s v="The Writer's Garret"/>
    <s v="215 S. Tyler Street"/>
    <n v="75208"/>
    <n v="1"/>
    <n v="10"/>
    <n v="4"/>
    <n v="14"/>
    <m/>
  </r>
  <r>
    <x v="37"/>
    <x v="0"/>
    <s v="1/11/2025"/>
    <s v="1/11/2025"/>
    <s v="Saturday Stone Soup"/>
    <x v="1"/>
    <s v="Virtual"/>
    <s v="Virtual"/>
    <s v="Virtual"/>
    <n v="1"/>
    <n v="0"/>
    <n v="6"/>
    <n v="6"/>
    <m/>
  </r>
  <r>
    <x v="18"/>
    <x v="5"/>
    <d v="2025-01-11T00:00:00"/>
    <d v="2025-01-11T00:00:00"/>
    <s v="Villancicos show- CDE 3 Magos"/>
    <x v="0"/>
    <s v="Latino Cultural Center"/>
    <s v="8600 Live Oak "/>
    <n v="75204"/>
    <n v="1"/>
    <n v="0"/>
    <n v="115"/>
    <n v="115"/>
    <m/>
  </r>
  <r>
    <x v="2"/>
    <x v="0"/>
    <d v="2025-01-12T00:00:00"/>
    <d v="2025-01-26T00:00:00"/>
    <s v="AMOC Book Club: The Artist's Way Series"/>
    <x v="1"/>
    <s v="Arts Mission Oak Cliff"/>
    <s v="411 S Windomere Ave"/>
    <n v="75208"/>
    <n v="3"/>
    <n v="0"/>
    <n v="45"/>
    <n v="45"/>
    <m/>
  </r>
  <r>
    <x v="2"/>
    <x v="0"/>
    <d v="2025-01-12T00:00:00"/>
    <d v="2025-01-26T00:00:00"/>
    <s v="AMOC Book Club: The Artist's Way Series"/>
    <x v="0"/>
    <s v="Arts Mission Oak Cliff"/>
    <s v="411 S Windomere Ave"/>
    <n v="75208"/>
    <n v="3"/>
    <n v="0"/>
    <n v="67"/>
    <n v="67"/>
    <m/>
  </r>
  <r>
    <x v="9"/>
    <x v="1"/>
    <d v="2025-01-12T00:00:00"/>
    <d v="2025-01-12T00:00:00"/>
    <s v="Tina's Journey"/>
    <x v="0"/>
    <s v="Dallas Childrens Theatre"/>
    <s v="5938 Skillman St, Dallas, TX "/>
    <n v="75231"/>
    <n v="1"/>
    <n v="0"/>
    <n v="10"/>
    <n v="10"/>
    <m/>
  </r>
  <r>
    <x v="39"/>
    <x v="1"/>
    <d v="2025-01-12T00:00:00"/>
    <d v="2025-01-12T00:00:00"/>
    <s v="Ensemble Rehearsals "/>
    <x v="0"/>
    <s v="Sammons Center for the Arts"/>
    <s v="3630 Harry Hines Blvd"/>
    <n v="75219"/>
    <n v="6"/>
    <n v="306"/>
    <n v="32"/>
    <n v="338"/>
    <m/>
  </r>
  <r>
    <x v="26"/>
    <x v="3"/>
    <d v="2025-01-12T00:00:00"/>
    <d v="2025-01-12T00:00:00"/>
    <s v="Reunion Church"/>
    <x v="0"/>
    <s v="TBAAL "/>
    <s v="1309 Canton Street"/>
    <n v="75201"/>
    <n v="1"/>
    <n v="1"/>
    <n v="500"/>
    <n v="500"/>
    <m/>
  </r>
  <r>
    <x v="26"/>
    <x v="5"/>
    <d v="2025-01-12T00:00:00"/>
    <d v="2025-01-12T00:00:00"/>
    <s v="Sunday Evening Theatre - "/>
    <x v="0"/>
    <s v="TBAAL "/>
    <s v="1309 Canton Street"/>
    <n v="75202"/>
    <n v="1"/>
    <n v="0"/>
    <n v="38"/>
    <n v="38"/>
    <m/>
  </r>
  <r>
    <x v="32"/>
    <x v="8"/>
    <d v="2025-01-12T00:00:00"/>
    <d v="2025-01-12T00:00:00"/>
    <s v="USAFF co-presents Sunday Epics series screening of &quot;Casino&quot; (presented with the Angelika Dallas)"/>
    <x v="0"/>
    <s v="Angelika Film Center Dallas"/>
    <s v="5321 E Mockingbird Ln"/>
    <n v="75206"/>
    <n v="1"/>
    <n v="47"/>
    <n v="0"/>
    <n v="47"/>
    <m/>
  </r>
  <r>
    <x v="48"/>
    <x v="0"/>
    <d v="2025-01-12T00:00:00"/>
    <d v="2025-01-12T00:00:00"/>
    <s v="MAP"/>
    <x v="1"/>
    <m/>
    <m/>
    <m/>
    <m/>
    <m/>
    <m/>
    <n v="16"/>
    <m/>
  </r>
  <r>
    <x v="46"/>
    <x v="3"/>
    <d v="2025-01-13T00:00:00"/>
    <d v="2025-01-13T00:00:00"/>
    <s v="Board Meeting"/>
    <x v="1"/>
    <m/>
    <m/>
    <m/>
    <n v="1"/>
    <n v="0"/>
    <n v="20"/>
    <n v="149"/>
    <m/>
  </r>
  <r>
    <x v="7"/>
    <x v="0"/>
    <d v="2025-01-13T00:00:00"/>
    <d v="2025-01-13T00:00:00"/>
    <s v="D8/ADSY - Multi/All Clients"/>
    <x v="1"/>
    <s v="Virtual "/>
    <s v="Virtual "/>
    <s v="Virtual "/>
    <n v="1"/>
    <n v="0"/>
    <n v="6"/>
    <n v="6"/>
    <m/>
  </r>
  <r>
    <x v="1"/>
    <x v="0"/>
    <d v="2025-01-13T00:00:00"/>
    <d v="2025-01-27T00:00:00"/>
    <s v="Song Creation"/>
    <x v="0"/>
    <s v="Stevens Park Elementary (DISD)"/>
    <s v="2615 W Colorado Blvd, Dallas, TX"/>
    <n v="75211"/>
    <n v="12"/>
    <m/>
    <n v="102"/>
    <n v="102"/>
    <m/>
  </r>
  <r>
    <x v="1"/>
    <x v="2"/>
    <d v="2025-01-13T00:00:00"/>
    <d v="2025-01-27T00:00:00"/>
    <s v="Identity of Music"/>
    <x v="0"/>
    <s v="Our Lady of Perpetual Help "/>
    <s v="7625 Cortland Avenue Dallas, TX "/>
    <n v="75235"/>
    <n v="16"/>
    <n v="102"/>
    <m/>
    <n v="102"/>
    <m/>
  </r>
  <r>
    <x v="5"/>
    <x v="2"/>
    <d v="2025-01-13T00:00:00"/>
    <d v="2025-01-18T00:00:00"/>
    <s v="BNTC Classes"/>
    <x v="0"/>
    <s v="BNT Studios"/>
    <s v="10675 E. Northwest Higway, Suite 2400"/>
    <n v="75238"/>
    <n v="17"/>
    <n v="54"/>
    <n v="13"/>
    <n v="67"/>
    <m/>
  </r>
  <r>
    <x v="7"/>
    <x v="0"/>
    <d v="2025-01-13T00:00:00"/>
    <d v="2025-01-13T00:00:00"/>
    <s v="Creative Solutions"/>
    <x v="0"/>
    <s v="Evening Reporting Center (ERC)"/>
    <s v="1673 Terre Colony Ct"/>
    <n v="75211"/>
    <n v="1"/>
    <n v="0"/>
    <n v="5"/>
    <n v="5"/>
    <m/>
  </r>
  <r>
    <x v="7"/>
    <x v="0"/>
    <d v="2025-01-13T00:00:00"/>
    <d v="2025-01-13T00:00:00"/>
    <s v="Thriving Minds After School "/>
    <x v="0"/>
    <s v="Anne Frank Elementary School"/>
    <s v="5201 Celestial Rd"/>
    <n v="75254"/>
    <n v="1"/>
    <n v="0"/>
    <n v="33"/>
    <n v="33"/>
    <n v="2"/>
  </r>
  <r>
    <x v="7"/>
    <x v="0"/>
    <d v="2025-01-13T00:00:00"/>
    <d v="2025-01-13T00:00:00"/>
    <s v="Thriving Minds After School"/>
    <x v="0"/>
    <s v="Lakewood Elementary School"/>
    <s v="3000 Hillbrook St"/>
    <n v="75214"/>
    <n v="1"/>
    <n v="0"/>
    <n v="37"/>
    <n v="37"/>
    <m/>
  </r>
  <r>
    <x v="7"/>
    <x v="0"/>
    <d v="2025-01-13T00:00:00"/>
    <d v="2025-01-13T00:00:00"/>
    <s v="Thriving Minds After School"/>
    <x v="0"/>
    <s v="Nathan Adams Elementary School"/>
    <s v="12600 Welch Rd"/>
    <n v="75244"/>
    <n v="1"/>
    <n v="0"/>
    <n v="24"/>
    <n v="24"/>
    <n v="2"/>
  </r>
  <r>
    <x v="7"/>
    <x v="0"/>
    <d v="2025-01-13T00:00:00"/>
    <d v="2025-01-13T00:00:00"/>
    <s v="Thriving Minds After School"/>
    <x v="0"/>
    <s v="Montessori Academy at Onesimo Hernandez"/>
    <s v="5555 Maple Ave"/>
    <n v="75235"/>
    <n v="1"/>
    <n v="0"/>
    <n v="48"/>
    <n v="48"/>
    <m/>
  </r>
  <r>
    <x v="7"/>
    <x v="0"/>
    <d v="2025-01-13T00:00:00"/>
    <d v="2025-01-13T00:00:00"/>
    <s v="Thriving Minds After School"/>
    <x v="0"/>
    <s v="Prestonwood Montessori at E.D. Walker"/>
    <s v="5700 Wozencraft Dr"/>
    <s v=" 75230"/>
    <n v="1"/>
    <n v="0"/>
    <n v="59"/>
    <n v="59"/>
    <m/>
  </r>
  <r>
    <x v="7"/>
    <x v="0"/>
    <d v="2025-01-13T00:00:00"/>
    <d v="2025-01-13T00:00:00"/>
    <s v="Thriving Minds After School"/>
    <x v="0"/>
    <s v="Rosemont Lower School"/>
    <s v="1919 Stevens Forest Dr"/>
    <n v="75208"/>
    <n v="1"/>
    <n v="0"/>
    <n v="92"/>
    <n v="92"/>
    <m/>
  </r>
  <r>
    <x v="7"/>
    <x v="0"/>
    <d v="2025-01-13T00:00:00"/>
    <d v="2025-01-13T00:00:00"/>
    <s v="Thriving Minds After School"/>
    <x v="0"/>
    <s v="Rosemont Upper School"/>
    <s v="719 N Montclair Ave"/>
    <n v="75208"/>
    <n v="1"/>
    <n v="0"/>
    <n v="20"/>
    <n v="20"/>
    <n v="10"/>
  </r>
  <r>
    <x v="7"/>
    <x v="0"/>
    <d v="2025-01-13T00:00:00"/>
    <d v="2025-01-13T00:00:00"/>
    <s v="Thriving Minds After School"/>
    <x v="0"/>
    <s v="Sudie L. Williams TAG Academy"/>
    <s v="12600 Welch Rd"/>
    <n v="75244"/>
    <n v="1"/>
    <n v="0"/>
    <n v="12"/>
    <n v="12"/>
    <m/>
  </r>
  <r>
    <x v="7"/>
    <x v="0"/>
    <d v="2025-01-13T00:00:00"/>
    <d v="2025-01-13T00:00:00"/>
    <s v="Thriving Minds After School"/>
    <x v="0"/>
    <s v="Harry C. Withers Elementary School"/>
    <s v="3959 Northhaven Rd"/>
    <n v="75229"/>
    <n v="1"/>
    <n v="0"/>
    <n v="74"/>
    <n v="74"/>
    <m/>
  </r>
  <r>
    <x v="7"/>
    <x v="0"/>
    <d v="2025-01-13T00:00:00"/>
    <d v="2025-01-13T00:00:00"/>
    <s v="(A)Live"/>
    <x v="0"/>
    <s v="Sudie L. Williams TAG Academy"/>
    <s v="12600 Welch Rd"/>
    <n v="75244"/>
    <n v="1"/>
    <n v="0"/>
    <n v="11"/>
    <n v="11"/>
    <m/>
  </r>
  <r>
    <x v="9"/>
    <x v="5"/>
    <d v="2025-01-13T00:00:00"/>
    <d v="2025-01-13T00:00:00"/>
    <s v="Payasos.Clowns"/>
    <x v="0"/>
    <s v="LL Hotchkiss"/>
    <s v="6930 Town North Dr, Dallas, TX"/>
    <n v="75231"/>
    <n v="2"/>
    <n v="162"/>
    <n v="0"/>
    <n v="162"/>
    <m/>
  </r>
  <r>
    <x v="13"/>
    <x v="4"/>
    <d v="2025-01-13T00:00:00"/>
    <d v="2025-01-31T00:00:00"/>
    <s v="Curtains Up On Reading- Rosemont Primary- classes"/>
    <x v="0"/>
    <s v="Rosemont Primary"/>
    <s v="1919 Stevens Forest Dr"/>
    <n v="75208"/>
    <n v="36"/>
    <m/>
    <n v="194"/>
    <n v="194"/>
    <m/>
  </r>
  <r>
    <x v="13"/>
    <x v="3"/>
    <d v="2025-01-13T00:00:00"/>
    <d v="2025-01-31T00:00:00"/>
    <s v="Apprentices"/>
    <x v="0"/>
    <s v="Rosewood Center for Family Arts"/>
    <s v="5938 Skillman St"/>
    <n v="75231"/>
    <n v="1"/>
    <m/>
    <n v="1"/>
    <n v="1"/>
    <m/>
  </r>
  <r>
    <x v="14"/>
    <x v="9"/>
    <d v="2025-01-13T00:00:00"/>
    <d v="2025-01-13T00:00:00"/>
    <s v="Haughton Middle School"/>
    <x v="0"/>
    <s v="The Sixth Floor Museum at Dealey Plaza"/>
    <s v="411 Elm Street"/>
    <n v="75202"/>
    <n v="1"/>
    <n v="110"/>
    <n v="11"/>
    <n v="121"/>
    <m/>
  </r>
  <r>
    <x v="14"/>
    <x v="6"/>
    <d v="2025-01-13T00:00:00"/>
    <d v="2025-01-31T00:00:00"/>
    <s v="Daily visitors"/>
    <x v="0"/>
    <s v="The Sixth Floor Museum at Dealey Plaza"/>
    <s v="411 Elm Street"/>
    <n v="75202"/>
    <n v="1"/>
    <n v="8877"/>
    <n v="0"/>
    <n v="8877"/>
    <m/>
  </r>
  <r>
    <x v="16"/>
    <x v="0"/>
    <d v="2025-01-13T00:00:00"/>
    <d v="2025-01-13T00:00:00"/>
    <s v="Art Babies"/>
    <x v="0"/>
    <s v="Dallas Museum of Art"/>
    <s v="1717 N Harwood"/>
    <n v="75201"/>
    <n v="3"/>
    <n v="75"/>
    <m/>
    <n v="75"/>
    <m/>
  </r>
  <r>
    <x v="45"/>
    <x v="1"/>
    <d v="2025-01-13T00:00:00"/>
    <d v="2025-01-13T00:00:00"/>
    <s v="Regular Rehearsal"/>
    <x v="0"/>
    <s v="Lovers Lane UMC"/>
    <s v="9200 Inwood Rd"/>
    <n v="75220"/>
    <n v="1"/>
    <n v="79"/>
    <n v="14"/>
    <n v="93"/>
    <m/>
  </r>
  <r>
    <x v="45"/>
    <x v="1"/>
    <d v="2025-01-13T00:00:00"/>
    <d v="2025-01-13T00:00:00"/>
    <s v="ACDA Rehearsal"/>
    <x v="0"/>
    <s v="Morton H. Meyerson Symphony Center"/>
    <s v="2301 Flora St"/>
    <n v="75201"/>
    <n v="1"/>
    <n v="34"/>
    <n v="6"/>
    <n v="40"/>
    <m/>
  </r>
  <r>
    <x v="24"/>
    <x v="0"/>
    <d v="2025-01-13T00:00:00"/>
    <d v="2025-01-13T00:00:00"/>
    <s v="Onsite Demo: The Power of Light"/>
    <x v="0"/>
    <s v="Perot Museum of Nature and Science"/>
    <s v="2201 N Field Street"/>
    <n v="75201"/>
    <n v="1"/>
    <m/>
    <n v="59"/>
    <n v="59"/>
    <n v="2"/>
  </r>
  <r>
    <x v="24"/>
    <x v="0"/>
    <d v="2025-01-13T00:00:00"/>
    <d v="2025-01-31T00:00:00"/>
    <s v="Onsite Lab: Engineers, Assemble!"/>
    <x v="0"/>
    <s v="Perot Museum of Nature and Science"/>
    <s v="2201 N Field Street"/>
    <n v="75201"/>
    <n v="9"/>
    <n v="14"/>
    <n v="228"/>
    <n v="242"/>
    <m/>
  </r>
  <r>
    <x v="24"/>
    <x v="0"/>
    <d v="2025-01-13T00:00:00"/>
    <d v="2025-01-29T00:00:00"/>
    <s v="Onsite Lab: Heart of the Matter - Dissection"/>
    <x v="0"/>
    <s v="Perot Museum of Nature and Science"/>
    <s v="2201 N Field Street"/>
    <n v="75201"/>
    <n v="6"/>
    <n v="120"/>
    <n v="17"/>
    <n v="137"/>
    <m/>
  </r>
  <r>
    <x v="24"/>
    <x v="0"/>
    <d v="2025-01-13T00:00:00"/>
    <d v="2025-01-13T00:00:00"/>
    <s v="Outreach Lab: Air and Weather"/>
    <x v="0"/>
    <s v="Uplift Atlas"/>
    <s v="1474 Annex Ave,"/>
    <n v="75204"/>
    <n v="4"/>
    <m/>
    <n v="119"/>
    <n v="119"/>
    <m/>
  </r>
  <r>
    <x v="41"/>
    <x v="3"/>
    <d v="2025-01-13T00:00:00"/>
    <d v="2025-01-19T00:00:00"/>
    <s v="Auditions for Banned Books Festival"/>
    <x v="0"/>
    <s v="Bishop Arts Theatre"/>
    <s v="215 S Tyler Street"/>
    <n v="75208"/>
    <n v="2"/>
    <m/>
    <n v="29"/>
    <n v="29"/>
    <m/>
  </r>
  <r>
    <x v="26"/>
    <x v="7"/>
    <d v="2025-01-13T00:00:00"/>
    <d v="2025-01-19T00:00:00"/>
    <s v="History of TBAAL"/>
    <x v="0"/>
    <s v="TBAAL "/>
    <s v="1309 Canton Street"/>
    <n v="75201"/>
    <n v="1"/>
    <n v="0"/>
    <n v="400"/>
    <n v="400"/>
    <m/>
  </r>
  <r>
    <x v="26"/>
    <x v="0"/>
    <d v="2025-01-13T00:00:00"/>
    <d v="2025-01-13T00:00:00"/>
    <s v="Performing Arts Matters Afterschool Prog."/>
    <x v="0"/>
    <s v="Various Schools"/>
    <s v="N/A"/>
    <s v="N/A"/>
    <n v="1"/>
    <n v="0"/>
    <n v="398"/>
    <n v="398"/>
    <m/>
  </r>
  <r>
    <x v="54"/>
    <x v="1"/>
    <d v="2025-01-13T00:00:00"/>
    <d v="2025-01-27T00:00:00"/>
    <s v="we are continuous rehearsal"/>
    <x v="0"/>
    <s v="Uptown Players Offices"/>
    <s v="1327 Motor Circle, Dallas"/>
    <n v="75207"/>
    <n v="12"/>
    <n v="0"/>
    <n v="7"/>
    <n v="7"/>
    <m/>
  </r>
  <r>
    <x v="18"/>
    <x v="0"/>
    <d v="2025-01-13T00:00:00"/>
    <d v="2025-01-27T00:00:00"/>
    <s v="All Ages Dance Class"/>
    <x v="0"/>
    <s v="La Cantera Arts Conservatory"/>
    <s v="1050 N Westmoreland #328"/>
    <n v="75211"/>
    <n v="3"/>
    <n v="0"/>
    <n v="4"/>
    <n v="12"/>
    <m/>
  </r>
  <r>
    <x v="18"/>
    <x v="0"/>
    <d v="2025-01-13T00:00:00"/>
    <d v="2025-01-27T00:00:00"/>
    <s v="Beginner Dance Class"/>
    <x v="0"/>
    <s v="La Cantera Arts Conservatory"/>
    <s v="1050 N Westmoreland #328"/>
    <n v="75211"/>
    <n v="3"/>
    <n v="0"/>
    <n v="4"/>
    <n v="12"/>
    <m/>
  </r>
  <r>
    <x v="18"/>
    <x v="0"/>
    <d v="2025-01-13T00:00:00"/>
    <d v="2025-01-27T00:00:00"/>
    <s v="Music Class "/>
    <x v="0"/>
    <s v="La Cantera Arts Conservatory"/>
    <s v="1050 N Westmoreland #328"/>
    <n v="75211"/>
    <n v="3"/>
    <n v="0"/>
    <n v="6"/>
    <n v="18"/>
    <n v="10"/>
  </r>
  <r>
    <x v="7"/>
    <x v="0"/>
    <d v="2025-01-14T00:00:00"/>
    <d v="2025-01-14T00:00:00"/>
    <s v="Learning Ecosystems Training"/>
    <x v="1"/>
    <s v="Virtual"/>
    <s v="Virtual"/>
    <s v="Virtual"/>
    <n v="1"/>
    <n v="0"/>
    <n v="26"/>
    <n v="26"/>
    <m/>
  </r>
  <r>
    <x v="7"/>
    <x v="0"/>
    <d v="2025-01-14T00:00:00"/>
    <d v="2025-01-14T00:00:00"/>
    <s v="D8/ADSY - Multi/All Clients"/>
    <x v="1"/>
    <s v="Virtual "/>
    <s v="Virtual "/>
    <s v="Virtual "/>
    <n v="1"/>
    <n v="0"/>
    <n v="11"/>
    <n v="11"/>
    <n v="8"/>
  </r>
  <r>
    <x v="7"/>
    <x v="0"/>
    <d v="2025-01-14T00:00:00"/>
    <d v="2025-01-14T00:00:00"/>
    <s v="D8/ADSY - Multi/All Clients"/>
    <x v="1"/>
    <s v="Virtual "/>
    <s v="Virtual "/>
    <s v="Virtual "/>
    <n v="1"/>
    <n v="0"/>
    <n v="18"/>
    <n v="18"/>
    <m/>
  </r>
  <r>
    <x v="7"/>
    <x v="0"/>
    <d v="2025-01-14T00:00:00"/>
    <d v="2025-01-14T00:00:00"/>
    <s v="PEAR"/>
    <x v="1"/>
    <s v="Virtual "/>
    <s v="Virtual "/>
    <s v="Virtual "/>
    <n v="1"/>
    <n v="0"/>
    <n v="3"/>
    <n v="3"/>
    <m/>
  </r>
  <r>
    <x v="37"/>
    <x v="0"/>
    <s v="1/14/2025"/>
    <s v="1/14/2025"/>
    <s v="2425-102A Cancer Support North Texas"/>
    <x v="1"/>
    <s v="Virtual"/>
    <s v="Virtual"/>
    <s v="Virtual"/>
    <n v="1"/>
    <n v="0"/>
    <n v="11"/>
    <n v="11"/>
    <m/>
  </r>
  <r>
    <x v="0"/>
    <x v="1"/>
    <d v="2025-01-14T00:00:00"/>
    <d v="2025-01-14T00:00:00"/>
    <s v="Professional Ballet Folklorico Company"/>
    <x v="0"/>
    <s v="Anita Martinez Recreation Center"/>
    <s v="3212 N Winnetka Ave, Dallas, TX 75212"/>
    <n v="75212"/>
    <n v="1"/>
    <n v="0"/>
    <n v="8"/>
    <n v="8"/>
    <m/>
  </r>
  <r>
    <x v="1"/>
    <x v="2"/>
    <d v="2025-01-14T00:00:00"/>
    <d v="2025-01-21T00:00:00"/>
    <s v="Song Creation"/>
    <x v="0"/>
    <s v="Our Lady of Perpetual Help "/>
    <s v="7625 Cortland Avenue Dallas, TX "/>
    <n v="75235"/>
    <n v="8"/>
    <n v="71"/>
    <m/>
    <n v="71"/>
    <m/>
  </r>
  <r>
    <x v="1"/>
    <x v="0"/>
    <d v="2025-01-14T00:00:00"/>
    <d v="2025-01-21T00:00:00"/>
    <s v="Streamliners Enrichment (Audio)"/>
    <x v="0"/>
    <s v="Frank Guzick Elementary (DISD)"/>
    <s v="5000 Berridge Ln, Dallas, TX"/>
    <n v="75227"/>
    <n v="12"/>
    <m/>
    <n v="85"/>
    <n v="85"/>
    <m/>
  </r>
  <r>
    <x v="7"/>
    <x v="0"/>
    <d v="2025-01-14T00:00:00"/>
    <d v="2025-01-14T00:00:00"/>
    <s v="Thriving Minds After School "/>
    <x v="0"/>
    <s v="Anne Frank Elementary School"/>
    <s v="5201 Celestial Rd"/>
    <n v="75254"/>
    <n v="1"/>
    <n v="0"/>
    <n v="38"/>
    <n v="38"/>
    <n v="2"/>
  </r>
  <r>
    <x v="7"/>
    <x v="0"/>
    <d v="2025-01-14T00:00:00"/>
    <d v="2025-01-14T00:00:00"/>
    <s v="Thriving Minds After School"/>
    <x v="0"/>
    <s v="Lakewood Elementary School"/>
    <s v="3000 Hillbrook St"/>
    <n v="75214"/>
    <n v="1"/>
    <n v="0"/>
    <n v="43"/>
    <n v="43"/>
    <m/>
  </r>
  <r>
    <x v="7"/>
    <x v="0"/>
    <d v="2025-01-14T00:00:00"/>
    <d v="2025-01-14T00:00:00"/>
    <s v="Thriving Minds After School"/>
    <x v="0"/>
    <s v="Nathan Adams Elementary School"/>
    <s v="12600 Welch Rd"/>
    <n v="75244"/>
    <n v="1"/>
    <n v="0"/>
    <n v="24"/>
    <n v="24"/>
    <n v="2"/>
  </r>
  <r>
    <x v="7"/>
    <x v="0"/>
    <d v="2025-01-14T00:00:00"/>
    <d v="2025-01-14T00:00:00"/>
    <s v="Thriving Minds After School"/>
    <x v="0"/>
    <s v="Montessori Academy at Onesimo Hernandez"/>
    <s v="5555 Maple Ave"/>
    <n v="75235"/>
    <n v="1"/>
    <n v="0"/>
    <n v="50"/>
    <n v="50"/>
    <m/>
  </r>
  <r>
    <x v="7"/>
    <x v="0"/>
    <d v="2025-01-14T00:00:00"/>
    <d v="2025-01-14T00:00:00"/>
    <s v="Thriving Minds After School"/>
    <x v="0"/>
    <s v="Prestonwood Montessori at E.D. Walker"/>
    <s v="5700 Wozencraft Dr"/>
    <s v=" 75230"/>
    <n v="1"/>
    <n v="0"/>
    <n v="61"/>
    <n v="61"/>
    <m/>
  </r>
  <r>
    <x v="7"/>
    <x v="0"/>
    <d v="2025-01-14T00:00:00"/>
    <d v="2025-01-14T00:00:00"/>
    <s v="Thriving Minds After School"/>
    <x v="0"/>
    <s v="Rosemont Lower School"/>
    <s v="1919 Stevens Forest Dr"/>
    <n v="75208"/>
    <n v="1"/>
    <n v="0"/>
    <n v="92"/>
    <n v="92"/>
    <m/>
  </r>
  <r>
    <x v="7"/>
    <x v="0"/>
    <d v="2025-01-14T00:00:00"/>
    <d v="2025-01-14T00:00:00"/>
    <s v="Thriving Minds After School"/>
    <x v="0"/>
    <s v="Rosemont Upper School"/>
    <s v="719 N Montclair Ave"/>
    <n v="75208"/>
    <n v="1"/>
    <n v="0"/>
    <n v="18"/>
    <n v="18"/>
    <m/>
  </r>
  <r>
    <x v="7"/>
    <x v="0"/>
    <d v="2025-01-14T00:00:00"/>
    <d v="2025-01-14T00:00:00"/>
    <s v="Thriving Minds After School"/>
    <x v="0"/>
    <s v="Sudie L. Williams TAG Academy"/>
    <s v="12600 Welch Rd"/>
    <n v="75244"/>
    <n v="1"/>
    <n v="0"/>
    <n v="7"/>
    <n v="7"/>
    <m/>
  </r>
  <r>
    <x v="7"/>
    <x v="0"/>
    <d v="2025-01-14T00:00:00"/>
    <d v="2025-01-14T00:00:00"/>
    <s v="Thriving Minds After School"/>
    <x v="0"/>
    <s v="Harry C. Withers Elementary School"/>
    <s v="3959 Northhaven Rd"/>
    <n v="75229"/>
    <n v="1"/>
    <n v="0"/>
    <n v="72"/>
    <n v="72"/>
    <m/>
  </r>
  <r>
    <x v="7"/>
    <x v="0"/>
    <d v="2025-01-14T00:00:00"/>
    <d v="2025-01-14T00:00:00"/>
    <s v="(A)Live"/>
    <x v="0"/>
    <s v="Sudie L. Williams TAG Academy"/>
    <s v="12600 Welch Rd"/>
    <n v="75244"/>
    <n v="1"/>
    <n v="0"/>
    <n v="9"/>
    <n v="9"/>
    <m/>
  </r>
  <r>
    <x v="9"/>
    <x v="5"/>
    <d v="2025-01-14T00:00:00"/>
    <d v="2025-01-14T00:00:00"/>
    <s v="Payasos.Clowns"/>
    <x v="0"/>
    <s v="De Goyler ES"/>
    <s v="3453 Flair Drive, Dallas, TX"/>
    <n v="75229"/>
    <n v="2"/>
    <n v="425"/>
    <n v="0"/>
    <n v="425"/>
    <m/>
  </r>
  <r>
    <x v="9"/>
    <x v="1"/>
    <d v="2025-01-14T00:00:00"/>
    <d v="2025-01-14T00:00:00"/>
    <s v="Tina's Journey"/>
    <x v="0"/>
    <s v="Dallas Childrens Theatre"/>
    <s v="5938 Skillman St, Dallas, TX "/>
    <n v="75231"/>
    <n v="1"/>
    <n v="0"/>
    <n v="10"/>
    <n v="10"/>
    <m/>
  </r>
  <r>
    <x v="15"/>
    <x v="3"/>
    <d v="2025-01-14T00:00:00"/>
    <d v="2025-01-14T00:00:00"/>
    <s v="Author's Table"/>
    <x v="0"/>
    <s v="Home of Karl Chiao"/>
    <s v="8320 San Leandro Dr"/>
    <n v="75218"/>
    <n v="1"/>
    <s v="X"/>
    <n v="18"/>
    <n v="18"/>
    <m/>
  </r>
  <r>
    <x v="16"/>
    <x v="0"/>
    <d v="2025-01-14T00:00:00"/>
    <d v="2025-01-14T00:00:00"/>
    <s v="Citywide Youth Program"/>
    <x v="0"/>
    <s v="Readers2Leaders"/>
    <s v="2800 N Hampton Rd"/>
    <n v="75212"/>
    <n v="1"/>
    <m/>
    <n v="38"/>
    <n v="38"/>
    <m/>
  </r>
  <r>
    <x v="16"/>
    <x v="0"/>
    <d v="2025-01-14T00:00:00"/>
    <d v="2025-01-14T00:00:00"/>
    <s v="All Access Art Offsite"/>
    <x v="0"/>
    <s v="Bachman Rec. Center"/>
    <s v="2750 Bachman Dr"/>
    <n v="75220"/>
    <n v="1"/>
    <m/>
    <n v="18"/>
    <n v="18"/>
    <m/>
  </r>
  <r>
    <x v="39"/>
    <x v="0"/>
    <d v="2025-01-14T00:00:00"/>
    <d v="2025-01-14T00:00:00"/>
    <s v="Mentoring/Clinic (BA)"/>
    <x v="0"/>
    <s v="Bedford Law Academy"/>
    <s v="1303 Reynoldston Ln"/>
    <n v="75232"/>
    <n v="1"/>
    <m/>
    <n v="11"/>
    <n v="11"/>
    <m/>
  </r>
  <r>
    <x v="35"/>
    <x v="10"/>
    <s v="N/A"/>
    <s v="N/A"/>
    <s v="NO EVENTS- JAN2025"/>
    <x v="2"/>
    <m/>
    <m/>
    <m/>
    <m/>
    <m/>
    <m/>
    <n v="0"/>
    <m/>
  </r>
  <r>
    <x v="51"/>
    <x v="0"/>
    <d v="2025-01-14T00:00:00"/>
    <d v="2025-01-17T00:00:00"/>
    <s v="Voyager I: Mobile Arts and Well-Being Studio Workshops"/>
    <x v="0"/>
    <s v="Uplift Wisdom Primary"/>
    <s v="301 W Camp Wisdom Rd"/>
    <n v="75232"/>
    <n v="20"/>
    <n v="0"/>
    <n v="482"/>
    <n v="15"/>
    <m/>
  </r>
  <r>
    <x v="24"/>
    <x v="0"/>
    <d v="2025-01-14T00:00:00"/>
    <d v="2025-01-14T00:00:00"/>
    <s v="Family Science Night: Superhero Academy"/>
    <x v="0"/>
    <s v="Inspired Vision Elementary"/>
    <s v="8421 Bohannon Drive"/>
    <n v="75217"/>
    <n v="1"/>
    <m/>
    <n v="470"/>
    <n v="470"/>
    <m/>
  </r>
  <r>
    <x v="24"/>
    <x v="0"/>
    <d v="2025-01-14T00:00:00"/>
    <d v="2025-01-14T00:00:00"/>
    <s v="Tech Truck "/>
    <x v="0"/>
    <s v="Eduardo Mata Montessori School"/>
    <s v="7420 La Vista Dr"/>
    <n v="75214"/>
    <n v="1"/>
    <m/>
    <n v="150"/>
    <n v="150"/>
    <m/>
  </r>
  <r>
    <x v="55"/>
    <x v="1"/>
    <d v="2025-01-14T00:00:00"/>
    <d v="2025-01-18T00:00:00"/>
    <s v="AFRICAN COMPANY PRESENTS RICHARD III Rehearsals"/>
    <x v="0"/>
    <s v="Bryant Hall"/>
    <s v="3400 Blackburn, Dallas, Texas 75219"/>
    <n v="75219"/>
    <n v="5"/>
    <n v="0"/>
    <n v="11"/>
    <n v="11"/>
    <m/>
  </r>
  <r>
    <x v="26"/>
    <x v="1"/>
    <d v="2025-01-14T00:00:00"/>
    <d v="2025-01-14T00:00:00"/>
    <s v="Chris Brennam Rehearsal"/>
    <x v="0"/>
    <s v="TBAAL "/>
    <s v="1309 Canton Street"/>
    <n v="75202"/>
    <n v="1"/>
    <n v="0"/>
    <n v="17"/>
    <n v="17"/>
    <m/>
  </r>
  <r>
    <x v="26"/>
    <x v="3"/>
    <d v="2025-01-14T00:00:00"/>
    <d v="2025-01-14T00:00:00"/>
    <s v="Urban League YP Meeting"/>
    <x v="0"/>
    <s v="TBAAL "/>
    <s v="1309 Canton Street"/>
    <n v="75202"/>
    <n v="1"/>
    <n v="0"/>
    <n v="59"/>
    <n v="59"/>
    <m/>
  </r>
  <r>
    <x v="0"/>
    <x v="0"/>
    <d v="2025-01-14T00:00:00"/>
    <d v="2025-01-14T00:00:00"/>
    <s v="Zumba Gold"/>
    <x v="1"/>
    <s v="Zoom"/>
    <m/>
    <m/>
    <n v="1"/>
    <n v="0"/>
    <n v="120"/>
    <n v="120"/>
    <m/>
  </r>
  <r>
    <x v="0"/>
    <x v="0"/>
    <d v="2025-01-14T00:00:00"/>
    <d v="2025-01-14T00:00:00"/>
    <s v="Winter Program - Culinary Tuesdays: Arroz con leche"/>
    <x v="1"/>
    <s v="Zoom"/>
    <m/>
    <m/>
    <n v="1"/>
    <n v="0"/>
    <n v="6"/>
    <n v="6"/>
    <m/>
  </r>
  <r>
    <x v="43"/>
    <x v="5"/>
    <d v="2025-01-14T00:00:00"/>
    <d v="2025-01-14T00:00:00"/>
    <s v="Charles Barr Concerts For Head Start"/>
    <x v="0"/>
    <s v="Brookhaven Head Start Center"/>
    <s v="3939 Valley View Lane, Bldg. E"/>
    <s v="75244-4997"/>
    <n v="1"/>
    <n v="0"/>
    <n v="76"/>
    <n v="76"/>
    <m/>
  </r>
  <r>
    <x v="43"/>
    <x v="5"/>
    <d v="2025-01-14T00:00:00"/>
    <d v="2025-01-14T00:00:00"/>
    <s v="Charles Barr Concerts For Head Start"/>
    <x v="0"/>
    <s v="Brookhaven Head Start Center"/>
    <s v="3939 Valley View Lane, Bldg. E"/>
    <s v="75244-4997"/>
    <n v="1"/>
    <n v="0"/>
    <n v="76"/>
    <n v="76"/>
    <m/>
  </r>
  <r>
    <x v="43"/>
    <x v="5"/>
    <d v="2025-01-14T00:00:00"/>
    <d v="2025-01-14T00:00:00"/>
    <s v="Dallas Area Senior Concerts"/>
    <x v="0"/>
    <s v="C.C. Young: Vista 5th Floor"/>
    <s v="4847 W. Lawther Drive"/>
    <s v="75214"/>
    <n v="1"/>
    <n v="0"/>
    <n v="15"/>
    <n v="15"/>
    <m/>
  </r>
  <r>
    <x v="43"/>
    <x v="5"/>
    <d v="2025-01-14T00:00:00"/>
    <d v="2025-01-14T00:00:00"/>
    <s v="Dallas Area Senior Concerts"/>
    <x v="0"/>
    <s v="C.C. Young: Vista 6th Floor"/>
    <s v="4847 W. Lawther Drive"/>
    <s v="75214"/>
    <n v="1"/>
    <n v="0"/>
    <n v="12"/>
    <n v="12"/>
    <m/>
  </r>
  <r>
    <x v="1"/>
    <x v="0"/>
    <d v="2025-01-14T00:00:00"/>
    <d v="2025-01-16T00:00:00"/>
    <s v="Virtual Learning"/>
    <x v="1"/>
    <s v="Virtual Learning"/>
    <s v="8117 Preston Rd Suit 300 Dallas Tx"/>
    <n v="75225"/>
    <n v="1"/>
    <m/>
    <n v="7"/>
    <n v="7"/>
    <m/>
  </r>
  <r>
    <x v="18"/>
    <x v="0"/>
    <d v="2025-01-14T00:00:00"/>
    <d v="2025-01-28T00:00:00"/>
    <s v="Biligual Yoga TUES 9 am - 10am"/>
    <x v="0"/>
    <s v="La Cantera Arts Conservatory"/>
    <s v="1050 N Westmoreland #328"/>
    <n v="75211"/>
    <n v="3"/>
    <m/>
    <n v="3"/>
    <n v="9"/>
    <m/>
  </r>
  <r>
    <x v="18"/>
    <x v="0"/>
    <d v="2025-01-14T00:00:00"/>
    <d v="2025-01-28T00:00:00"/>
    <s v="Kids African Drumming"/>
    <x v="0"/>
    <s v="La Cantera Arts Conservatory"/>
    <s v="1050 N Westmoreland #328"/>
    <n v="75211"/>
    <n v="3"/>
    <n v="0"/>
    <n v="5"/>
    <n v="15"/>
    <m/>
  </r>
  <r>
    <x v="18"/>
    <x v="0"/>
    <d v="2025-01-14T00:00:00"/>
    <d v="2025-01-28T00:00:00"/>
    <s v="Adult African Drumming"/>
    <x v="0"/>
    <s v="La Cantera Arts Conservatory"/>
    <s v="1050 N Westmoreland #328"/>
    <n v="75211"/>
    <n v="3"/>
    <n v="0"/>
    <n v="7"/>
    <n v="21"/>
    <m/>
  </r>
  <r>
    <x v="18"/>
    <x v="0"/>
    <d v="2025-01-14T00:00:00"/>
    <d v="2025-01-28T00:00:00"/>
    <s v="Biligual Yoga TUES 9 am - 10am"/>
    <x v="0"/>
    <s v="La Cantera Arts Conservatory"/>
    <s v="1050 N Westmoreland #328"/>
    <n v="75211"/>
    <n v="3"/>
    <m/>
    <n v="5"/>
    <n v="15"/>
    <m/>
  </r>
  <r>
    <x v="7"/>
    <x v="0"/>
    <d v="2025-01-15T00:00:00"/>
    <d v="2025-01-15T00:00:00"/>
    <s v="D8/ADSY - Multi/All Clients"/>
    <x v="1"/>
    <s v="Virtual "/>
    <s v="Virtual "/>
    <s v="Virtual "/>
    <n v="1"/>
    <n v="0"/>
    <n v="20"/>
    <n v="20"/>
    <m/>
  </r>
  <r>
    <x v="0"/>
    <x v="0"/>
    <d v="2025-01-15T00:00:00"/>
    <d v="2024-12-04T00:00:00"/>
    <s v="Senior Ballet Folklorico Company"/>
    <x v="0"/>
    <s v="Exall Park Recreation Center"/>
    <s v="1355 Adair St, Dallas, TX 75204"/>
    <n v="75204"/>
    <n v="1"/>
    <n v="3"/>
    <n v="0"/>
    <n v="3"/>
    <m/>
  </r>
  <r>
    <x v="0"/>
    <x v="1"/>
    <d v="2025-01-15T00:00:00"/>
    <d v="2024-12-04T00:00:00"/>
    <s v="Junior Professional Company"/>
    <x v="0"/>
    <s v="Anita Martinez Recreation Center"/>
    <s v="3212 N Winnetka Ave, Dallas, TX 75212"/>
    <m/>
    <n v="1"/>
    <n v="10"/>
    <n v="0"/>
    <n v="10"/>
    <m/>
  </r>
  <r>
    <x v="1"/>
    <x v="0"/>
    <d v="2025-01-15T00:00:00"/>
    <d v="2025-01-22T00:00:00"/>
    <s v="Song Creation"/>
    <x v="0"/>
    <s v="Upift White rock Prep"/>
    <s v="7370 Valley Glen Drive, Dallas, TX"/>
    <n v="75228"/>
    <n v="8"/>
    <m/>
    <n v="88"/>
    <n v="88"/>
    <m/>
  </r>
  <r>
    <x v="5"/>
    <x v="5"/>
    <d v="2025-01-15T00:00:00"/>
    <d v="2025-01-18T00:00:00"/>
    <s v="Student Variation Presentation"/>
    <x v="0"/>
    <s v="BNT Studios"/>
    <s v="10675 E. Northwest Higway, Suite 2400"/>
    <n v="75238"/>
    <n v="1"/>
    <n v="0"/>
    <n v="27"/>
    <n v="27"/>
    <m/>
  </r>
  <r>
    <x v="7"/>
    <x v="0"/>
    <d v="2025-01-15T00:00:00"/>
    <d v="2025-01-15T00:00:00"/>
    <s v="Thriving Minds After School "/>
    <x v="0"/>
    <s v="Anne Frank Elementary School"/>
    <s v="5201 Celestial Rd"/>
    <n v="75254"/>
    <n v="1"/>
    <n v="0"/>
    <n v="39"/>
    <n v="39"/>
    <m/>
  </r>
  <r>
    <x v="7"/>
    <x v="0"/>
    <d v="2025-01-15T00:00:00"/>
    <d v="2025-01-15T00:00:00"/>
    <s v="Thriving Minds After School"/>
    <x v="0"/>
    <s v="Lakewood Elementary School"/>
    <s v="3000 Hillbrook St"/>
    <n v="75214"/>
    <n v="1"/>
    <n v="0"/>
    <n v="42"/>
    <n v="42"/>
    <m/>
  </r>
  <r>
    <x v="52"/>
    <x v="5"/>
    <d v="2025-01-01T00:00:00"/>
    <d v="2025-01-31T00:00:00"/>
    <s v="No services provided this period."/>
    <x v="2"/>
    <m/>
    <m/>
    <m/>
    <m/>
    <m/>
    <m/>
    <n v="0"/>
    <m/>
  </r>
  <r>
    <x v="7"/>
    <x v="0"/>
    <d v="2025-01-15T00:00:00"/>
    <d v="2025-01-15T00:00:00"/>
    <s v="Thriving Minds After School"/>
    <x v="0"/>
    <s v="Nathan Adams Elementary School"/>
    <s v="12600 Welch Rd"/>
    <n v="75244"/>
    <n v="1"/>
    <n v="0"/>
    <n v="25"/>
    <n v="25"/>
    <m/>
  </r>
  <r>
    <x v="7"/>
    <x v="0"/>
    <d v="2025-01-15T00:00:00"/>
    <d v="2025-01-15T00:00:00"/>
    <s v="Thriving Minds After School"/>
    <x v="0"/>
    <s v="Montessori Academy at Onesimo Hernandez"/>
    <s v="5555 Maple Ave"/>
    <n v="75235"/>
    <n v="1"/>
    <n v="0"/>
    <n v="48"/>
    <n v="48"/>
    <m/>
  </r>
  <r>
    <x v="7"/>
    <x v="0"/>
    <d v="2025-01-15T00:00:00"/>
    <d v="2025-01-15T00:00:00"/>
    <s v="Thriving Minds After School"/>
    <x v="0"/>
    <s v="Prestonwood Montessori at E.D. Walker"/>
    <s v="5700 Wozencraft Dr"/>
    <s v=" 75230"/>
    <n v="1"/>
    <n v="0"/>
    <n v="43"/>
    <n v="43"/>
    <m/>
  </r>
  <r>
    <x v="7"/>
    <x v="0"/>
    <d v="2025-01-15T00:00:00"/>
    <d v="2025-01-15T00:00:00"/>
    <s v="Thriving Minds After School"/>
    <x v="0"/>
    <s v="Rosemont Lower School"/>
    <s v="1919 Stevens Forest Dr"/>
    <n v="75208"/>
    <n v="1"/>
    <n v="0"/>
    <n v="88"/>
    <n v="88"/>
    <m/>
  </r>
  <r>
    <x v="7"/>
    <x v="0"/>
    <d v="2025-01-15T00:00:00"/>
    <d v="2025-01-15T00:00:00"/>
    <s v="Thriving Minds After School"/>
    <x v="0"/>
    <s v="Rosemont Upper School"/>
    <s v="719 N Montclair Ave"/>
    <n v="75208"/>
    <n v="1"/>
    <n v="0"/>
    <n v="19"/>
    <n v="19"/>
    <m/>
  </r>
  <r>
    <x v="7"/>
    <x v="0"/>
    <d v="2025-01-15T00:00:00"/>
    <d v="2025-01-15T00:00:00"/>
    <s v="Thriving Minds After School"/>
    <x v="0"/>
    <s v="Harry C. Withers Elementary School"/>
    <s v="3959 Northhaven Rd"/>
    <n v="75229"/>
    <n v="1"/>
    <n v="0"/>
    <n v="79"/>
    <n v="79"/>
    <m/>
  </r>
  <r>
    <x v="9"/>
    <x v="1"/>
    <d v="2025-01-15T00:00:00"/>
    <d v="2025-01-15T00:00:00"/>
    <s v="Tina's Journey"/>
    <x v="0"/>
    <s v="Dallas Childrens Theatre"/>
    <s v="5938 Skillman St, Dallas, TX "/>
    <n v="75231"/>
    <n v="1"/>
    <n v="0"/>
    <n v="10"/>
    <n v="10"/>
    <m/>
  </r>
  <r>
    <x v="16"/>
    <x v="0"/>
    <d v="2025-01-15T00:00:00"/>
    <d v="2025-01-15T00:00:00"/>
    <s v="Senior Workshop"/>
    <x v="0"/>
    <s v="Wesley Rankin Community Center"/>
    <s v="3100 Crossman Ave"/>
    <n v="75212"/>
    <n v="1"/>
    <m/>
    <n v="15"/>
    <n v="15"/>
    <m/>
  </r>
  <r>
    <x v="16"/>
    <x v="0"/>
    <d v="2025-01-15T00:00:00"/>
    <d v="2025-01-15T00:00:00"/>
    <s v="All Access Art"/>
    <x v="0"/>
    <s v="Dallas Museum of Art"/>
    <s v="1717 N Harwood"/>
    <n v="75201"/>
    <n v="1"/>
    <m/>
    <n v="17"/>
    <n v="17"/>
    <m/>
  </r>
  <r>
    <x v="16"/>
    <x v="0"/>
    <d v="2025-01-15T00:00:00"/>
    <d v="2025-01-15T00:00:00"/>
    <s v="Middle School Partnership"/>
    <x v="0"/>
    <s v="Jesus Moroles Expressive Arts Vanguard"/>
    <s v="1400 Walmsley Ave"/>
    <n v="75208"/>
    <n v="1"/>
    <m/>
    <n v="17"/>
    <n v="17"/>
    <m/>
  </r>
  <r>
    <x v="19"/>
    <x v="5"/>
    <d v="2025-01-15T00:00:00"/>
    <d v="2025-01-20T00:00:00"/>
    <s v="MLK Parade"/>
    <x v="0"/>
    <s v="Dallas MLK Center"/>
    <s v="2922 MLK Blvd."/>
    <n v="75215"/>
    <n v="1"/>
    <n v="150000"/>
    <s v="n/a"/>
    <n v="150000"/>
    <m/>
  </r>
  <r>
    <x v="20"/>
    <x v="8"/>
    <d v="2025-01-15T00:00:00"/>
    <d v="2025-01-15T00:00:00"/>
    <s v="MLK Jr. Day: Healthy Living Expo"/>
    <x v="0"/>
    <s v="African American Museum"/>
    <s v="3536 Grand Avenue"/>
    <n v="75210"/>
    <n v="1"/>
    <m/>
    <n v="850"/>
    <n v="850"/>
    <m/>
  </r>
  <r>
    <x v="51"/>
    <x v="0"/>
    <d v="2025-01-15T00:00:00"/>
    <d v="2025-01-15T00:00:00"/>
    <s v="OutLoud Voices: Afterschool Arts Workshops"/>
    <x v="0"/>
    <s v="Bath House Cultural Center"/>
    <s v="521 E Lawther Dr"/>
    <n v="75218"/>
    <n v="1"/>
    <n v="0"/>
    <n v="15"/>
    <n v="15"/>
    <m/>
  </r>
  <r>
    <x v="24"/>
    <x v="0"/>
    <d v="2025-01-15T00:00:00"/>
    <d v="2025-01-31T00:00:00"/>
    <s v="Onsite Lab: What's the Matter"/>
    <x v="0"/>
    <s v="Perot Museum of Nature and Science"/>
    <s v="2201 N Field Street"/>
    <n v="75201"/>
    <n v="8"/>
    <n v="42"/>
    <n v="195"/>
    <n v="237"/>
    <m/>
  </r>
  <r>
    <x v="26"/>
    <x v="3"/>
    <d v="2025-01-15T00:00:00"/>
    <d v="2025-01-15T00:00:00"/>
    <s v="Meeting with Whitney Warren"/>
    <x v="0"/>
    <s v="TBAAL "/>
    <s v="1309 Canton Street"/>
    <n v="75202"/>
    <n v="1"/>
    <n v="0"/>
    <n v="12"/>
    <n v="12"/>
    <m/>
  </r>
  <r>
    <x v="26"/>
    <x v="0"/>
    <d v="2025-01-15T00:00:00"/>
    <d v="2025-01-15T00:00:00"/>
    <s v="Performing Arts Matters Afterschool Prog."/>
    <x v="0"/>
    <s v="Various Schools"/>
    <s v="N/A"/>
    <s v="N/A"/>
    <n v="1"/>
    <n v="0"/>
    <n v="400"/>
    <n v="400"/>
    <m/>
  </r>
  <r>
    <x v="29"/>
    <x v="1"/>
    <d v="2025-01-15T00:00:00"/>
    <d v="2025-01-31T00:00:00"/>
    <s v="Flamenco DNA Rehearsal"/>
    <x v="0"/>
    <s v="Estudio Flamenco Dallas"/>
    <s v="4414 Rusk Ave."/>
    <n v="75204"/>
    <n v="1"/>
    <m/>
    <m/>
    <n v="0"/>
    <m/>
  </r>
  <r>
    <x v="37"/>
    <x v="0"/>
    <d v="2025-01-15T00:00:00"/>
    <d v="2025-01-15T00:00:00"/>
    <s v="2425-117A Express Yourself! Poetry Contest"/>
    <x v="0"/>
    <s v="W.E. Greiner Exploratory Arts Academy"/>
    <s v="501 S. Edgefield"/>
    <n v="75208"/>
    <n v="1"/>
    <n v="0"/>
    <n v="26"/>
    <n v="26"/>
    <m/>
  </r>
  <r>
    <x v="43"/>
    <x v="5"/>
    <d v="2025-01-15T00:00:00"/>
    <d v="2025-01-15T00:00:00"/>
    <s v="Dallas Area Hospitals"/>
    <x v="0"/>
    <s v="Dallas VA Hospital"/>
    <s v="4500 South Lancaster"/>
    <s v="75216"/>
    <n v="1"/>
    <n v="0"/>
    <n v="20"/>
    <n v="20"/>
    <m/>
  </r>
  <r>
    <x v="43"/>
    <x v="5"/>
    <d v="2025-01-15T00:00:00"/>
    <d v="2025-01-15T00:00:00"/>
    <s v="Dallas Area Hospitals"/>
    <x v="0"/>
    <s v="Dallas VA Hospital"/>
    <s v="4500 South Lancaster"/>
    <s v="75216"/>
    <n v="1"/>
    <n v="0"/>
    <n v="20"/>
    <n v="20"/>
    <m/>
  </r>
  <r>
    <x v="43"/>
    <x v="5"/>
    <d v="2025-01-15T00:00:00"/>
    <d v="2025-01-15T00:00:00"/>
    <s v="Dallas Area Senior Concerts"/>
    <x v="0"/>
    <s v="Sunrise Senior Living at Hillcrest: AL"/>
    <s v="13001 Hillcrest"/>
    <s v="75240"/>
    <n v="1"/>
    <n v="0"/>
    <n v="25"/>
    <n v="25"/>
    <m/>
  </r>
  <r>
    <x v="43"/>
    <x v="5"/>
    <d v="2025-01-15T00:00:00"/>
    <d v="2025-01-15T00:00:00"/>
    <s v="Dallas Area Senior Concerts"/>
    <x v="0"/>
    <s v="Sunrise Senior Living at Hillcrest: MC"/>
    <s v="13001 Hillcrest"/>
    <s v="75240"/>
    <n v="1"/>
    <n v="0"/>
    <n v="20"/>
    <n v="20"/>
    <m/>
  </r>
  <r>
    <x v="43"/>
    <x v="5"/>
    <d v="2025-01-15T00:00:00"/>
    <d v="2025-01-15T00:00:00"/>
    <s v="Dallas Area Senior Concerts"/>
    <x v="0"/>
    <s v="The Tradition Lovers Lane: IL"/>
    <s v="5850 E. Lovers Lane"/>
    <s v="75206"/>
    <n v="1"/>
    <n v="0"/>
    <n v="7"/>
    <n v="7"/>
    <m/>
  </r>
  <r>
    <x v="43"/>
    <x v="5"/>
    <d v="2025-01-15T00:00:00"/>
    <d v="2025-01-15T00:00:00"/>
    <s v="Dallas Area Senior Concerts"/>
    <x v="0"/>
    <s v="The Tradition Lovers Lane: AL"/>
    <s v="5855 Milton Street"/>
    <s v="75206"/>
    <n v="1"/>
    <n v="0"/>
    <n v="45"/>
    <n v="45"/>
    <m/>
  </r>
  <r>
    <x v="48"/>
    <x v="0"/>
    <d v="2025-01-15T00:00:00"/>
    <d v="2025-01-15T00:00:00"/>
    <s v="PFF"/>
    <x v="1"/>
    <m/>
    <m/>
    <m/>
    <m/>
    <m/>
    <m/>
    <n v="24"/>
    <m/>
  </r>
  <r>
    <x v="18"/>
    <x v="0"/>
    <d v="2025-01-15T00:00:00"/>
    <d v="2025-01-29T00:00:00"/>
    <s v="Inter. WED Dance w live guitar"/>
    <x v="0"/>
    <s v="North Texas Performing Arts"/>
    <s v="12300 N Inwood Rd "/>
    <n v="75244"/>
    <n v="3"/>
    <n v="0"/>
    <n v="5"/>
    <n v="15"/>
    <n v="10"/>
  </r>
  <r>
    <x v="18"/>
    <x v="0"/>
    <d v="2025-01-15T00:00:00"/>
    <d v="2025-01-29T00:00:00"/>
    <s v="WED Music Class - Intermediate"/>
    <x v="0"/>
    <s v="North Texas Performing Arts"/>
    <s v="12300 N Inwood Rd "/>
    <n v="75244"/>
    <n v="3"/>
    <n v="0"/>
    <n v="5"/>
    <n v="15"/>
    <n v="2"/>
  </r>
  <r>
    <x v="7"/>
    <x v="0"/>
    <d v="2025-01-16T00:00:00"/>
    <d v="2025-01-16T00:00:00"/>
    <s v="D8/ADSY - ESC Region 20"/>
    <x v="1"/>
    <s v="Virtual "/>
    <s v="Virtual "/>
    <s v="Virtual "/>
    <n v="1"/>
    <n v="0"/>
    <n v="1"/>
    <n v="1"/>
    <m/>
  </r>
  <r>
    <x v="44"/>
    <x v="5"/>
    <d v="2025-01-16T00:00:00"/>
    <d v="2025-01-12T00:00:00"/>
    <s v="Art House Exchange"/>
    <x v="0"/>
    <s v="Wayward Coffee Co"/>
    <s v="2025 E Irving Blvd #102"/>
    <n v="75207"/>
    <n v="1"/>
    <n v="0"/>
    <n v="75"/>
    <n v="75"/>
    <m/>
  </r>
  <r>
    <x v="0"/>
    <x v="1"/>
    <d v="2025-01-16T00:00:00"/>
    <d v="2025-01-16T00:00:00"/>
    <s v="Children's Professional Ballet Folklorico Company"/>
    <x v="0"/>
    <s v="Anita Martinez Recreation Center"/>
    <s v="3212 N Winnetka Ave, Dallas, TX 75212"/>
    <m/>
    <n v="1"/>
    <n v="12"/>
    <n v="0"/>
    <n v="12"/>
    <m/>
  </r>
  <r>
    <x v="1"/>
    <x v="0"/>
    <d v="2025-01-16T00:00:00"/>
    <d v="2025-01-23T00:00:00"/>
    <s v="Streamiliners ECRR"/>
    <x v="0"/>
    <s v="Bayles Elementary (DISD)"/>
    <s v="2444 Telegraph Ave, Dallas, TX"/>
    <n v="75228"/>
    <n v="14"/>
    <m/>
    <n v="167"/>
    <n v="167"/>
    <m/>
  </r>
  <r>
    <x v="7"/>
    <x v="0"/>
    <d v="2025-01-16T00:00:00"/>
    <d v="2025-01-16T00:00:00"/>
    <s v="(A)Live"/>
    <x v="0"/>
    <s v="Incarnation House"/>
    <s v="3120 N Haskell Ave"/>
    <n v="75204"/>
    <n v="1"/>
    <n v="0"/>
    <n v="10"/>
    <n v="10"/>
    <n v="2"/>
  </r>
  <r>
    <x v="7"/>
    <x v="0"/>
    <d v="2025-01-16T00:00:00"/>
    <d v="2025-01-16T00:00:00"/>
    <s v="Thriving Minds After School "/>
    <x v="0"/>
    <s v="Anne Frank Elementary School"/>
    <s v="5201 Celestial Rd"/>
    <n v="75254"/>
    <n v="1"/>
    <n v="0"/>
    <n v="37"/>
    <n v="37"/>
    <m/>
  </r>
  <r>
    <x v="7"/>
    <x v="0"/>
    <d v="2025-01-16T00:00:00"/>
    <d v="2025-01-16T00:00:00"/>
    <s v="Thriving Minds After School"/>
    <x v="0"/>
    <s v="Lakewood Elementary School"/>
    <s v="3000 Hillbrook St"/>
    <n v="75214"/>
    <n v="1"/>
    <n v="0"/>
    <n v="40"/>
    <n v="40"/>
    <m/>
  </r>
  <r>
    <x v="7"/>
    <x v="0"/>
    <d v="2025-01-16T00:00:00"/>
    <d v="2025-01-16T00:00:00"/>
    <s v="Thriving Minds After School"/>
    <x v="0"/>
    <s v="Nathan Adams Elementary School"/>
    <s v="12600 Welch Rd"/>
    <n v="75244"/>
    <n v="1"/>
    <n v="0"/>
    <n v="24"/>
    <n v="24"/>
    <m/>
  </r>
  <r>
    <x v="7"/>
    <x v="0"/>
    <d v="2025-01-16T00:00:00"/>
    <d v="2025-01-16T00:00:00"/>
    <s v="Thriving Minds After School"/>
    <x v="0"/>
    <s v="Montessori Academy at Onesimo Hernandez"/>
    <s v="5555 Maple Ave"/>
    <n v="75235"/>
    <n v="1"/>
    <n v="0"/>
    <n v="47"/>
    <n v="47"/>
    <n v="2"/>
  </r>
  <r>
    <x v="7"/>
    <x v="0"/>
    <d v="2025-01-16T00:00:00"/>
    <d v="2025-01-16T00:00:00"/>
    <s v="Thriving Minds After School"/>
    <x v="0"/>
    <s v="Prestonwood Montessori at E.D. Walker"/>
    <s v="5700 Wozencraft Dr"/>
    <s v=" 75230"/>
    <n v="1"/>
    <n v="0"/>
    <n v="48"/>
    <n v="48"/>
    <m/>
  </r>
  <r>
    <x v="7"/>
    <x v="0"/>
    <d v="2025-01-16T00:00:00"/>
    <d v="2025-01-16T00:00:00"/>
    <s v="Thriving Minds After School"/>
    <x v="0"/>
    <s v="Rosemont Lower School"/>
    <s v="1919 Stevens Forest Dr"/>
    <n v="75208"/>
    <n v="1"/>
    <n v="0"/>
    <n v="91"/>
    <n v="91"/>
    <m/>
  </r>
  <r>
    <x v="7"/>
    <x v="0"/>
    <d v="2025-01-16T00:00:00"/>
    <d v="2025-01-16T00:00:00"/>
    <s v="Thriving Minds After School"/>
    <x v="0"/>
    <s v="Rosemont Upper School"/>
    <s v="719 N Montclair Ave"/>
    <n v="75208"/>
    <n v="1"/>
    <n v="0"/>
    <n v="20"/>
    <n v="20"/>
    <m/>
  </r>
  <r>
    <x v="7"/>
    <x v="0"/>
    <d v="2025-01-16T00:00:00"/>
    <d v="2025-01-16T00:00:00"/>
    <s v="Thriving Minds After School"/>
    <x v="0"/>
    <s v="Harry C. Withers Elementary School"/>
    <s v="3959 Northhaven Rd"/>
    <n v="75229"/>
    <n v="1"/>
    <n v="0"/>
    <n v="77"/>
    <n v="77"/>
    <m/>
  </r>
  <r>
    <x v="9"/>
    <x v="5"/>
    <d v="2025-01-16T00:00:00"/>
    <d v="2025-01-16T00:00:00"/>
    <s v="Payasos.Clowns"/>
    <x v="0"/>
    <s v="SS Conner ES"/>
    <s v="3037 Green Meadow Dr, Dallas, TX"/>
    <n v="75228"/>
    <n v="1"/>
    <n v="202"/>
    <n v="0"/>
    <n v="202"/>
    <m/>
  </r>
  <r>
    <x v="9"/>
    <x v="1"/>
    <d v="2025-01-16T00:00:00"/>
    <d v="2025-01-16T00:00:00"/>
    <s v="Tina's Journey"/>
    <x v="0"/>
    <s v="Dallas Childrens Theatre"/>
    <s v="5938 Skillman St, Dallas, TX "/>
    <n v="75231"/>
    <n v="1"/>
    <n v="0"/>
    <n v="10"/>
    <n v="10"/>
    <m/>
  </r>
  <r>
    <x v="15"/>
    <x v="3"/>
    <d v="2025-01-16T00:00:00"/>
    <d v="2025-01-16T00:00:00"/>
    <s v="OVG Meeting"/>
    <x v="0"/>
    <s v="Hall of State"/>
    <s v="3939 Grand Avenue"/>
    <n v="75210"/>
    <n v="1"/>
    <s v="X"/>
    <n v="43"/>
    <n v="43"/>
    <m/>
  </r>
  <r>
    <x v="16"/>
    <x v="0"/>
    <d v="2025-01-16T00:00:00"/>
    <d v="2025-01-16T00:00:00"/>
    <s v="Adult Workshop"/>
    <x v="0"/>
    <s v="Bachman Lake Together Family Center"/>
    <s v="9507 Overlake Dr"/>
    <n v="75220"/>
    <n v="1"/>
    <m/>
    <n v="35"/>
    <n v="35"/>
    <m/>
  </r>
  <r>
    <x v="16"/>
    <x v="0"/>
    <d v="2025-01-16T00:00:00"/>
    <d v="2025-01-16T00:00:00"/>
    <s v="All Access Art"/>
    <x v="0"/>
    <s v="Dallas Museum of Art"/>
    <s v="1717 N Harwood"/>
    <n v="75201"/>
    <n v="1"/>
    <m/>
    <n v="20"/>
    <n v="20"/>
    <m/>
  </r>
  <r>
    <x v="53"/>
    <x v="5"/>
    <d v="2025-01-16T00:00:00"/>
    <d v="2025-01-16T00:00:00"/>
    <s v="DISD 5th Grade Concerts"/>
    <x v="0"/>
    <s v="Fair Park Music Hall"/>
    <s v="909 1st Avenue"/>
    <n v="75201"/>
    <n v="2"/>
    <n v="5971"/>
    <m/>
    <n v="5971"/>
    <m/>
  </r>
  <r>
    <x v="24"/>
    <x v="0"/>
    <d v="2025-01-16T00:00:00"/>
    <d v="2025-01-16T00:00:00"/>
    <s v="Outreach Lab: Air and Weather"/>
    <x v="0"/>
    <s v="B. H. Macon Elementary"/>
    <s v="650 Holcomb Road"/>
    <n v="75217"/>
    <n v="3"/>
    <m/>
    <n v="73"/>
    <n v="73"/>
    <m/>
  </r>
  <r>
    <x v="24"/>
    <x v="0"/>
    <d v="2025-01-16T00:00:00"/>
    <d v="2025-01-16T00:00:00"/>
    <s v="Tech Truck "/>
    <x v="0"/>
    <s v="Dallas Public Library - Pleasant Grove Branch"/>
    <s v="7310 Lake June Rd"/>
    <n v="75217"/>
    <n v="1"/>
    <m/>
    <n v="33"/>
    <n v="33"/>
    <m/>
  </r>
  <r>
    <x v="24"/>
    <x v="0"/>
    <d v="2025-01-16T00:00:00"/>
    <d v="2025-01-16T00:00:00"/>
    <s v="Tech Truck "/>
    <x v="0"/>
    <s v="Genesis Women's Shelter"/>
    <s v="Please see comment "/>
    <n v="75203"/>
    <n v="1"/>
    <m/>
    <n v="20"/>
    <n v="20"/>
    <m/>
  </r>
  <r>
    <x v="26"/>
    <x v="1"/>
    <d v="2025-01-16T00:00:00"/>
    <d v="2025-01-16T00:00:00"/>
    <s v="MLK Concert Choir Rehearsal"/>
    <x v="0"/>
    <s v="TBAAL "/>
    <s v="1309 Canton Street"/>
    <n v="75202"/>
    <n v="1"/>
    <n v="0"/>
    <n v="268"/>
    <n v="268"/>
    <m/>
  </r>
  <r>
    <x v="26"/>
    <x v="5"/>
    <d v="2025-01-16T00:00:00"/>
    <d v="2025-01-16T00:00:00"/>
    <s v="American Airlines MLK Performance"/>
    <x v="0"/>
    <s v="American Airlines National Headquarters"/>
    <s v="N/A"/>
    <s v="n/a"/>
    <n v="1"/>
    <n v="0"/>
    <n v="890"/>
    <n v="890"/>
    <m/>
  </r>
  <r>
    <x v="18"/>
    <x v="0"/>
    <d v="2025-01-16T00:00:00"/>
    <d v="2025-01-16T00:00:00"/>
    <s v="Biligual Yoga THURS  9 am - 10am"/>
    <x v="0"/>
    <s v="La Cantera Arts Conservatory"/>
    <s v="1050 N Westmoreland #328"/>
    <n v="75211"/>
    <n v="3"/>
    <m/>
    <n v="3"/>
    <n v="9"/>
    <m/>
  </r>
  <r>
    <x v="18"/>
    <x v="0"/>
    <d v="2025-01-16T00:00:00"/>
    <d v="2025-01-16T00:00:00"/>
    <s v="Biligual Yoga THURS  9 am - 10am"/>
    <x v="0"/>
    <s v="La Cantera Arts Conservatory"/>
    <s v="1050 N Westmoreland #328"/>
    <n v="75211"/>
    <n v="3"/>
    <m/>
    <n v="5"/>
    <n v="15"/>
    <m/>
  </r>
  <r>
    <x v="16"/>
    <x v="5"/>
    <d v="2025-01-17T00:00:00"/>
    <d v="2025-01-17T00:00:00"/>
    <s v="Arts &amp; Letters Live"/>
    <x v="1"/>
    <s v="YouTube"/>
    <s v="Virtual"/>
    <s v="Virtual"/>
    <n v="1"/>
    <n v="88"/>
    <m/>
    <n v="88"/>
    <m/>
  </r>
  <r>
    <x v="1"/>
    <x v="2"/>
    <d v="2025-01-17T00:00:00"/>
    <d v="2025-01-24T00:00:00"/>
    <s v="Identity of Music"/>
    <x v="0"/>
    <s v="Our Lady of Perpetual Help "/>
    <s v="7625 Cortland Avenue Dallas, TX "/>
    <n v="75235"/>
    <n v="16"/>
    <n v="100"/>
    <m/>
    <n v="100"/>
    <m/>
  </r>
  <r>
    <x v="7"/>
    <x v="0"/>
    <d v="2025-01-17T00:00:00"/>
    <d v="2025-01-17T00:00:00"/>
    <s v="Thriving Minds After School "/>
    <x v="0"/>
    <s v="Anne Frank Elementary School"/>
    <s v="5201 Celestial Rd"/>
    <n v="75254"/>
    <n v="1"/>
    <n v="0"/>
    <n v="34"/>
    <n v="34"/>
    <m/>
  </r>
  <r>
    <x v="7"/>
    <x v="0"/>
    <d v="2025-01-17T00:00:00"/>
    <d v="2025-01-17T00:00:00"/>
    <s v="Thriving Minds After School"/>
    <x v="0"/>
    <s v="Lakewood Elementary School"/>
    <s v="3000 Hillbrook St"/>
    <n v="75214"/>
    <n v="1"/>
    <n v="0"/>
    <n v="44"/>
    <n v="44"/>
    <m/>
  </r>
  <r>
    <x v="7"/>
    <x v="0"/>
    <d v="2025-01-17T00:00:00"/>
    <d v="2025-01-17T00:00:00"/>
    <s v="Thriving Minds After School"/>
    <x v="0"/>
    <s v="Nathan Adams Elementary School"/>
    <s v="12600 Welch Rd"/>
    <n v="75244"/>
    <n v="1"/>
    <n v="0"/>
    <n v="24"/>
    <n v="24"/>
    <m/>
  </r>
  <r>
    <x v="7"/>
    <x v="0"/>
    <d v="2025-01-17T00:00:00"/>
    <d v="2025-01-17T00:00:00"/>
    <s v="Thriving Minds After School"/>
    <x v="0"/>
    <s v="Montessori Academy at Onesimo Hernandez"/>
    <s v="5555 Maple Ave"/>
    <n v="75235"/>
    <n v="1"/>
    <n v="0"/>
    <n v="45"/>
    <n v="45"/>
    <n v="2"/>
  </r>
  <r>
    <x v="7"/>
    <x v="0"/>
    <d v="2025-01-17T00:00:00"/>
    <d v="2025-01-17T00:00:00"/>
    <s v="Thriving Minds After School"/>
    <x v="0"/>
    <s v="Prestonwood Montessori at E.D. Walker"/>
    <s v="5700 Wozencraft Dr"/>
    <s v=" 75230"/>
    <n v="1"/>
    <n v="0"/>
    <n v="42"/>
    <n v="42"/>
    <n v="2"/>
  </r>
  <r>
    <x v="7"/>
    <x v="0"/>
    <d v="2025-01-17T00:00:00"/>
    <d v="2025-01-17T00:00:00"/>
    <s v="Thriving Minds After School"/>
    <x v="0"/>
    <s v="Rosemont Lower School"/>
    <s v="1919 Stevens Forest Dr"/>
    <n v="75208"/>
    <n v="1"/>
    <n v="0"/>
    <n v="85"/>
    <n v="85"/>
    <m/>
  </r>
  <r>
    <x v="7"/>
    <x v="0"/>
    <d v="2025-01-17T00:00:00"/>
    <d v="2025-01-17T00:00:00"/>
    <s v="Thriving Minds After School"/>
    <x v="0"/>
    <s v="Rosemont Upper School"/>
    <s v="719 N Montclair Ave"/>
    <n v="75208"/>
    <n v="1"/>
    <n v="0"/>
    <n v="20"/>
    <n v="20"/>
    <m/>
  </r>
  <r>
    <x v="7"/>
    <x v="0"/>
    <d v="2025-01-17T00:00:00"/>
    <d v="2025-01-17T00:00:00"/>
    <s v="Thriving Minds After School"/>
    <x v="0"/>
    <s v="Sudie L. Williams TAG Academy"/>
    <s v="12600 Welch Rd"/>
    <n v="75244"/>
    <n v="1"/>
    <n v="0"/>
    <n v="7"/>
    <n v="7"/>
    <m/>
  </r>
  <r>
    <x v="7"/>
    <x v="0"/>
    <d v="2025-01-17T00:00:00"/>
    <d v="2025-01-17T00:00:00"/>
    <s v="Thriving Minds After School"/>
    <x v="0"/>
    <s v="Harry C. Withers Elementary School"/>
    <s v="3959 Northhaven Rd"/>
    <n v="75229"/>
    <n v="1"/>
    <n v="0"/>
    <n v="78"/>
    <n v="78"/>
    <m/>
  </r>
  <r>
    <x v="9"/>
    <x v="5"/>
    <d v="2025-01-17T00:00:00"/>
    <d v="2025-01-17T00:00:00"/>
    <s v="Flores y Calaveras"/>
    <x v="0"/>
    <s v="Dan Rogers"/>
    <s v="5314 Abrams Rd. Dallas, Texas"/>
    <n v="75214"/>
    <n v="2"/>
    <n v="314"/>
    <n v="0"/>
    <n v="314"/>
    <m/>
  </r>
  <r>
    <x v="13"/>
    <x v="0"/>
    <d v="2025-01-17T00:00:00"/>
    <d v="2025-01-31T00:00:00"/>
    <s v="Sensory Friendly- Blue Pegasus Players Acting Class- classes"/>
    <x v="0"/>
    <s v="Rosewood Center for Family Arts"/>
    <s v="5938 Skillman St"/>
    <n v="75231"/>
    <n v="3"/>
    <n v="4"/>
    <n v="5"/>
    <n v="9"/>
    <m/>
  </r>
  <r>
    <x v="15"/>
    <x v="3"/>
    <d v="2025-01-17T00:00:00"/>
    <d v="2025-01-17T00:00:00"/>
    <s v="Holiday Party"/>
    <x v="0"/>
    <s v="Hall of State"/>
    <s v="3939 Grand Avenue"/>
    <n v="75210"/>
    <n v="1"/>
    <s v="X"/>
    <n v="191"/>
    <n v="191"/>
    <m/>
  </r>
  <r>
    <x v="16"/>
    <x v="5"/>
    <d v="2025-01-17T00:00:00"/>
    <d v="2025-01-17T00:00:00"/>
    <s v="Arts &amp; Letters Live"/>
    <x v="0"/>
    <s v="Dallas Museum of Art"/>
    <s v="1717 N Harwood"/>
    <n v="75201"/>
    <n v="1"/>
    <n v="374"/>
    <m/>
    <n v="374"/>
    <m/>
  </r>
  <r>
    <x v="16"/>
    <x v="0"/>
    <d v="2025-01-17T00:00:00"/>
    <d v="2025-01-17T00:00:00"/>
    <s v="Senior Workshop"/>
    <x v="0"/>
    <s v="WellMed Redbird Square"/>
    <s v="3107 W Camp Wisdom Rd"/>
    <n v="75237"/>
    <n v="1"/>
    <m/>
    <n v="1"/>
    <n v="1"/>
    <m/>
  </r>
  <r>
    <x v="39"/>
    <x v="0"/>
    <d v="2025-01-17T00:00:00"/>
    <d v="2025-01-17T00:00:00"/>
    <s v="Mentoring/Clinic (CR)"/>
    <x v="0"/>
    <s v="Franklin MS"/>
    <s v="6920 Meadow Rd, Dallas"/>
    <n v="75230"/>
    <n v="1"/>
    <m/>
    <n v="30"/>
    <n v="30"/>
    <m/>
  </r>
  <r>
    <x v="39"/>
    <x v="0"/>
    <d v="2025-01-17T00:00:00"/>
    <d v="2025-01-17T00:00:00"/>
    <s v="Mentoring/Clinic (SY)"/>
    <x v="0"/>
    <s v="Irma Rangel"/>
    <s v="1718 Robert B Cullum Blvd"/>
    <n v="75210"/>
    <n v="1"/>
    <m/>
    <n v="35"/>
    <n v="35"/>
    <m/>
  </r>
  <r>
    <x v="40"/>
    <x v="2"/>
    <d v="2025-01-17T00:00:00"/>
    <d v="2025-01-17T00:00:00"/>
    <s v="Educational outreach"/>
    <x v="0"/>
    <s v="Carter High School"/>
    <s v="1819 W. Wheatland Rd."/>
    <n v="75232"/>
    <n v="1"/>
    <m/>
    <n v="20"/>
    <n v="20"/>
    <m/>
  </r>
  <r>
    <x v="24"/>
    <x v="0"/>
    <d v="2025-01-17T00:00:00"/>
    <d v="2025-01-17T00:00:00"/>
    <s v="Outreach Lab: Air and Weather"/>
    <x v="0"/>
    <s v="Julius Dorsey Leadership Academy"/>
    <s v="133 N St Augustine Dr"/>
    <n v="75217"/>
    <n v="3"/>
    <m/>
    <n v="71"/>
    <n v="71"/>
    <m/>
  </r>
  <r>
    <x v="24"/>
    <x v="0"/>
    <d v="2025-01-17T00:00:00"/>
    <d v="2025-01-17T00:00:00"/>
    <s v="Outreach Lab: Electrical Exploration"/>
    <x v="0"/>
    <s v="Julius Dorsey Leadership Academy"/>
    <s v="133 N St Augustine Dr"/>
    <n v="75217"/>
    <n v="3"/>
    <m/>
    <n v="72"/>
    <n v="72"/>
    <m/>
  </r>
  <r>
    <x v="24"/>
    <x v="0"/>
    <d v="2025-01-17T00:00:00"/>
    <d v="2025-01-17T00:00:00"/>
    <s v="Outreach Lab: What's the Matter"/>
    <x v="0"/>
    <s v="Julius Dorsey Leadership Academy"/>
    <s v="133 N St Augustine Dr"/>
    <n v="75217"/>
    <n v="3"/>
    <m/>
    <n v="62"/>
    <n v="62"/>
    <m/>
  </r>
  <r>
    <x v="41"/>
    <x v="0"/>
    <d v="2025-01-17T00:00:00"/>
    <d v="2025-01-17T00:00:00"/>
    <s v="PatioLive!"/>
    <x v="0"/>
    <s v="Belmont Village"/>
    <s v="3535 N Hall St"/>
    <n v="75219"/>
    <n v="1"/>
    <m/>
    <n v="11"/>
    <n v="11"/>
    <m/>
  </r>
  <r>
    <x v="41"/>
    <x v="0"/>
    <d v="2025-01-17T00:00:00"/>
    <d v="2025-01-17T00:00:00"/>
    <s v="PatioLive!"/>
    <x v="0"/>
    <s v="Iris Memory Care"/>
    <s v="3611 Dickason Avenue"/>
    <n v="75219"/>
    <n v="1"/>
    <m/>
    <n v="15"/>
    <n v="15"/>
    <m/>
  </r>
  <r>
    <x v="41"/>
    <x v="5"/>
    <d v="2025-01-17T00:00:00"/>
    <d v="2025-01-17T00:00:00"/>
    <s v="Derrick Fuller Presents"/>
    <x v="0"/>
    <s v="Bishop Arts Theatre"/>
    <s v="215 S Tyler Street"/>
    <n v="75208"/>
    <n v="2"/>
    <n v="288"/>
    <n v="15"/>
    <n v="303"/>
    <m/>
  </r>
  <r>
    <x v="26"/>
    <x v="0"/>
    <d v="2025-01-17T00:00:00"/>
    <d v="2025-01-17T00:00:00"/>
    <s v="Performing Arts Matters Afterschool Prog."/>
    <x v="0"/>
    <s v="Various Schools"/>
    <s v="N/A"/>
    <s v="N/A"/>
    <n v="1"/>
    <n v="0"/>
    <n v="428"/>
    <n v="428"/>
    <m/>
  </r>
  <r>
    <x v="26"/>
    <x v="5"/>
    <d v="2025-01-17T00:00:00"/>
    <d v="2025-01-17T00:00:00"/>
    <s v="Downtown Dallas Comedy"/>
    <x v="0"/>
    <s v="TBAAL "/>
    <s v="1309 Canton Street"/>
    <n v="75202"/>
    <n v="1"/>
    <n v="78"/>
    <n v="0"/>
    <n v="78"/>
    <m/>
  </r>
  <r>
    <x v="26"/>
    <x v="5"/>
    <d v="2025-01-17T00:00:00"/>
    <d v="2025-01-17T00:00:00"/>
    <s v="MLK Concert ChoirMorning Performance"/>
    <x v="0"/>
    <s v="TBAAL "/>
    <s v="1309 Canton Street"/>
    <n v="75202"/>
    <n v="1"/>
    <n v="1098"/>
    <n v="0"/>
    <n v="1098"/>
    <n v="2"/>
  </r>
  <r>
    <x v="43"/>
    <x v="5"/>
    <d v="2025-01-17T00:00:00"/>
    <d v="2025-01-17T00:00:00"/>
    <s v="Dallas Area Senior Concerts"/>
    <x v="0"/>
    <s v="The Tradition Prestonwood: MC"/>
    <s v="5555 Arapaho Road"/>
    <s v="75248"/>
    <n v="1"/>
    <n v="0"/>
    <n v="18"/>
    <n v="18"/>
    <m/>
  </r>
  <r>
    <x v="43"/>
    <x v="5"/>
    <d v="2025-01-17T00:00:00"/>
    <d v="2025-01-17T00:00:00"/>
    <s v="Dallas Area Senior Concerts"/>
    <x v="0"/>
    <s v="The Tradition Prestonwood: AL"/>
    <s v="5555 Arapaho Road"/>
    <s v="75248"/>
    <n v="1"/>
    <n v="0"/>
    <n v="18"/>
    <n v="18"/>
    <m/>
  </r>
  <r>
    <x v="43"/>
    <x v="5"/>
    <d v="2025-01-17T00:00:00"/>
    <d v="2025-01-17T00:00:00"/>
    <s v="Dallas Area Senior Concerts"/>
    <x v="0"/>
    <s v="Juniper at Preston Hollow"/>
    <s v="12400 Preston Road"/>
    <s v="75230"/>
    <n v="1"/>
    <n v="0"/>
    <n v="30"/>
    <n v="30"/>
    <m/>
  </r>
  <r>
    <x v="43"/>
    <x v="5"/>
    <d v="2025-01-17T00:00:00"/>
    <d v="2025-01-17T00:00:00"/>
    <s v="Dallas Area Senior Concerts"/>
    <x v="0"/>
    <s v="Emerson on Harvest Hill: IL"/>
    <s v="5550 Harvest Hill"/>
    <s v="75230"/>
    <n v="1"/>
    <n v="0"/>
    <n v="50"/>
    <n v="50"/>
    <m/>
  </r>
  <r>
    <x v="43"/>
    <x v="5"/>
    <d v="2025-01-17T00:00:00"/>
    <d v="2025-01-17T00:00:00"/>
    <s v="Dallas Area Senior Concerts"/>
    <x v="0"/>
    <s v="Brentwood Place Two"/>
    <s v="3505 South Buckner"/>
    <s v="75227"/>
    <n v="1"/>
    <n v="0"/>
    <n v="29"/>
    <n v="29"/>
    <m/>
  </r>
  <r>
    <x v="43"/>
    <x v="5"/>
    <d v="2025-01-17T00:00:00"/>
    <d v="2025-01-17T00:00:00"/>
    <s v="Dallas Area Senior Concerts"/>
    <x v="0"/>
    <s v="Brentwood Place Two"/>
    <s v="3505 South Buckner"/>
    <s v="75227"/>
    <n v="1"/>
    <n v="0"/>
    <n v="29"/>
    <n v="29"/>
    <n v="5"/>
  </r>
  <r>
    <x v="48"/>
    <x v="0"/>
    <d v="2025-01-17T00:00:00"/>
    <d v="2025-01-17T00:00:00"/>
    <s v="PFPY"/>
    <x v="0"/>
    <m/>
    <m/>
    <m/>
    <m/>
    <m/>
    <m/>
    <n v="17"/>
    <m/>
  </r>
  <r>
    <x v="0"/>
    <x v="1"/>
    <d v="2025-01-18T00:00:00"/>
    <d v="2025-01-18T00:00:00"/>
    <s v="Mini Professional Ballet Folklorico Company"/>
    <x v="0"/>
    <s v="Anita Martinez Recreation Center"/>
    <s v="3212 N Winnetka Ave, Dallas, TX 75212"/>
    <m/>
    <n v="1"/>
    <n v="8"/>
    <n v="0"/>
    <n v="8"/>
    <m/>
  </r>
  <r>
    <x v="0"/>
    <x v="0"/>
    <d v="2025-01-18T00:00:00"/>
    <d v="2025-01-18T00:00:00"/>
    <s v="ANMBF Dance Academy Ballet Folklorico Toddlers 9:30 AM"/>
    <x v="0"/>
    <s v="Anita Martinez Recreation Center"/>
    <s v="3212 N Winnetka Ave, Dallas, TX 75212"/>
    <m/>
    <n v="1"/>
    <n v="25"/>
    <n v="0"/>
    <n v="25"/>
    <n v="2"/>
  </r>
  <r>
    <x v="0"/>
    <x v="0"/>
    <d v="2025-01-18T00:00:00"/>
    <d v="2025-01-18T00:00:00"/>
    <s v="ANMBF Dance Academy Classical Ballet Kids 9:30 AM"/>
    <x v="0"/>
    <s v="Anita Martinez Recreation Center"/>
    <s v="3212 N Winnetka Ave, Dallas, TX 75212"/>
    <m/>
    <n v="1"/>
    <n v="6"/>
    <n v="0"/>
    <n v="6"/>
    <n v="2"/>
  </r>
  <r>
    <x v="0"/>
    <x v="0"/>
    <d v="2025-01-18T00:00:00"/>
    <d v="2025-01-18T00:00:00"/>
    <s v="ANMBF Dance Academy Ballet Folklorico Kids 10:30 AM"/>
    <x v="0"/>
    <s v="Anita Martinez Recreation Center"/>
    <s v="3212 N Winnetka Ave, Dallas, TX 75212"/>
    <m/>
    <n v="1"/>
    <n v="21"/>
    <n v="0"/>
    <n v="21"/>
    <m/>
  </r>
  <r>
    <x v="0"/>
    <x v="0"/>
    <d v="2025-01-18T00:00:00"/>
    <d v="2025-01-18T00:00:00"/>
    <s v="ANMBF Dance Academy Classical Ballet Toddlers 10:30 AM"/>
    <x v="0"/>
    <s v="Anita Martinez Recreation Center"/>
    <s v="3212 N Winnetka Ave, Dallas, TX 75212"/>
    <m/>
    <n v="1"/>
    <n v="5"/>
    <n v="0"/>
    <n v="5"/>
    <m/>
  </r>
  <r>
    <x v="0"/>
    <x v="0"/>
    <d v="2025-01-18T00:00:00"/>
    <d v="2025-01-18T00:00:00"/>
    <s v="ANMBF Dance Academy Ballet Folklorico Teen and Adult 11:30 AM"/>
    <x v="0"/>
    <s v="Anita Martinez Recreation Center"/>
    <s v="3212 N Winnetka Ave, Dallas, TX 75212"/>
    <m/>
    <n v="1"/>
    <n v="12"/>
    <n v="0"/>
    <n v="12"/>
    <m/>
  </r>
  <r>
    <x v="0"/>
    <x v="0"/>
    <d v="2025-01-18T00:00:00"/>
    <d v="2025-01-18T00:00:00"/>
    <s v="ANMBF Dance Academy Ballet Folklorico Kids Intermediate 11:30 AM"/>
    <x v="0"/>
    <s v="Anita Martinez Recreation Center"/>
    <s v="3212 N Winnetka Ave, Dallas, TX 75212"/>
    <m/>
    <n v="1"/>
    <n v="6"/>
    <n v="0"/>
    <n v="6"/>
    <m/>
  </r>
  <r>
    <x v="0"/>
    <x v="0"/>
    <d v="2025-01-18T00:00:00"/>
    <d v="2025-01-18T00:00:00"/>
    <s v="ANMBF Dance Academy Ballet Folklorico Teen and Adult 12:30 PM"/>
    <x v="0"/>
    <s v="Anita Martinez Recreation Center"/>
    <s v="3212 N Winnetka Ave, Dallas, TX 75212"/>
    <m/>
    <n v="1"/>
    <n v="4"/>
    <n v="0"/>
    <n v="4"/>
    <m/>
  </r>
  <r>
    <x v="5"/>
    <x v="1"/>
    <d v="2025-01-18T00:00:00"/>
    <d v="2025-01-18T00:00:00"/>
    <s v="My First Classic - Don Q"/>
    <x v="0"/>
    <s v="BNT Studios"/>
    <s v="10675 E. Northwest Higway, Suite 2400"/>
    <n v="75238"/>
    <n v="5"/>
    <n v="0"/>
    <n v="25"/>
    <n v="25"/>
    <m/>
  </r>
  <r>
    <x v="6"/>
    <x v="5"/>
    <d v="2025-01-18T00:00:00"/>
    <d v="2025-01-18T00:00:00"/>
    <s v="Hallam Concerts #3 - Lakeway Chamber Players"/>
    <x v="0"/>
    <s v="Central Commons"/>
    <s v="4711 Westside Drive"/>
    <n v="75209"/>
    <n v="1"/>
    <n v="0"/>
    <n v="203"/>
    <n v="203"/>
    <m/>
  </r>
  <r>
    <x v="7"/>
    <x v="0"/>
    <d v="2025-01-18T00:00:00"/>
    <d v="2025-01-18T00:00:00"/>
    <s v="Community Action Team (CAT)"/>
    <x v="0"/>
    <s v="Big Thought HQ"/>
    <s v="1409 Botham Jean Blvd., Suite 1015"/>
    <n v="75215"/>
    <n v="1"/>
    <n v="0"/>
    <n v="12"/>
    <n v="12"/>
    <n v="2"/>
  </r>
  <r>
    <x v="7"/>
    <x v="0"/>
    <d v="2025-01-18T00:00:00"/>
    <d v="2025-01-18T00:00:00"/>
    <s v="Dallas Game Design"/>
    <x v="0"/>
    <s v="Big Thought HQ"/>
    <s v="1409 Botham Jean Blvd., Suite 1015"/>
    <n v="75215"/>
    <n v="1"/>
    <n v="0"/>
    <n v="10"/>
    <n v="10"/>
    <n v="10"/>
  </r>
  <r>
    <x v="7"/>
    <x v="0"/>
    <d v="2025-01-18T00:00:00"/>
    <d v="2025-01-18T00:00:00"/>
    <s v="The Fellowship Initiative"/>
    <x v="0"/>
    <s v="Big Thought HQ"/>
    <s v="1409 Botham Jean Blvd., Suite 1015"/>
    <n v="75215"/>
    <n v="1"/>
    <n v="0"/>
    <n v="30"/>
    <n v="30"/>
    <m/>
  </r>
  <r>
    <x v="15"/>
    <x v="3"/>
    <d v="2025-01-18T00:00:00"/>
    <d v="2025-01-18T00:00:00"/>
    <s v="DISD Event"/>
    <x v="0"/>
    <s v="Hall of State"/>
    <s v="3939 Grand Avenue"/>
    <n v="75210"/>
    <n v="1"/>
    <s v="X"/>
    <n v="17"/>
    <n v="17"/>
    <m/>
  </r>
  <r>
    <x v="16"/>
    <x v="0"/>
    <d v="2025-01-18T00:00:00"/>
    <d v="2025-01-18T00:00:00"/>
    <s v="Open Studio"/>
    <x v="0"/>
    <s v="Dallas Museum of Art"/>
    <s v="1717 N Harwood"/>
    <n v="75201"/>
    <n v="1"/>
    <m/>
    <n v="78"/>
    <n v="78"/>
    <n v="13"/>
  </r>
  <r>
    <x v="19"/>
    <x v="8"/>
    <d v="2025-01-18T00:00:00"/>
    <d v="2025-01-18T00:00:00"/>
    <s v="MLK Parade and Block Party"/>
    <x v="0"/>
    <s v="Martin Luther King, Jr. Community Center"/>
    <s v="2922 Martin Luther King Jr Blvd"/>
    <n v="75215"/>
    <n v="1"/>
    <n v="0"/>
    <n v="350"/>
    <n v="350"/>
    <m/>
  </r>
  <r>
    <x v="39"/>
    <x v="5"/>
    <d v="2025-01-18T00:00:00"/>
    <d v="2025-01-18T00:00:00"/>
    <s v="Philharmonic Concerto Competition"/>
    <x v="0"/>
    <s v="Sammons Center for the Arts"/>
    <s v="3630 Harry Hines Blvd"/>
    <n v="75219"/>
    <n v="1"/>
    <n v="24"/>
    <n v="2"/>
    <n v="26"/>
    <n v="2"/>
  </r>
  <r>
    <x v="23"/>
    <x v="5"/>
    <d v="2025-01-18T00:00:00"/>
    <d v="2025-01-18T00:00:00"/>
    <s v="Salon Concert: Astrid Morales Torres"/>
    <x v="0"/>
    <s v="Home of arts patrons Richard &amp; Enika Schulze"/>
    <s v="5042 Lakehill Court"/>
    <n v="75220"/>
    <n v="1"/>
    <n v="80"/>
    <n v="2"/>
    <n v="82"/>
    <m/>
  </r>
  <r>
    <x v="49"/>
    <x v="1"/>
    <d v="2025-01-18T00:00:00"/>
    <d v="2025-01-18T00:00:00"/>
    <s v="Bandan Koro Rehearsal "/>
    <x v="0"/>
    <s v="Sammons Center for the Arts"/>
    <s v="3630 Harry Hines Blvd"/>
    <n v="75219"/>
    <n v="1"/>
    <n v="0"/>
    <n v="20"/>
    <n v="20"/>
    <m/>
  </r>
  <r>
    <x v="49"/>
    <x v="0"/>
    <d v="2025-01-18T00:00:00"/>
    <d v="2025-01-18T00:00:00"/>
    <s v="BK Saturdays - Bandan Koro Community Class "/>
    <x v="0"/>
    <s v="Sammons Center for the Arts"/>
    <s v="3630 Harry Hines Blvd"/>
    <n v="75219"/>
    <n v="1"/>
    <n v="0"/>
    <n v="40"/>
    <n v="40"/>
    <m/>
  </r>
  <r>
    <x v="49"/>
    <x v="0"/>
    <d v="2025-01-18T00:00:00"/>
    <d v="2025-01-18T00:00:00"/>
    <s v="BK on the Move"/>
    <x v="0"/>
    <s v="Friendship West Baptist Church"/>
    <s v="2020 W Wheatland Rd"/>
    <n v="75232"/>
    <n v="1"/>
    <n v="0"/>
    <n v="150"/>
    <n v="150"/>
    <m/>
  </r>
  <r>
    <x v="26"/>
    <x v="1"/>
    <d v="2025-01-18T00:00:00"/>
    <d v="2025-01-18T00:00:00"/>
    <s v="MLK Concert Choir Rehearsal"/>
    <x v="0"/>
    <s v="TBAAL "/>
    <s v="1309 Canton Street"/>
    <n v="75202"/>
    <n v="1"/>
    <n v="0"/>
    <n v="280"/>
    <n v="280"/>
    <n v="2"/>
  </r>
  <r>
    <x v="26"/>
    <x v="5"/>
    <d v="2025-01-18T00:00:00"/>
    <d v="2025-01-18T00:00:00"/>
    <s v="Downtown Dallas Comedy"/>
    <x v="0"/>
    <s v="TBAAL "/>
    <s v="1309 Canton Street"/>
    <n v="75202"/>
    <n v="1"/>
    <n v="78"/>
    <n v="0"/>
    <n v="70"/>
    <m/>
  </r>
  <r>
    <x v="32"/>
    <x v="8"/>
    <d v="2025-01-18T00:00:00"/>
    <d v="2025-01-18T00:00:00"/>
    <s v="USAFF presents 41st Annual KidFilm Family Festival screening of &quot;Creepy Carrots - Meet Aaron Reynolds&quot; with children's book author Aaron Reynolds in attendance for book-reading/signing"/>
    <x v="0"/>
    <s v="Angelika Film Center Dallas"/>
    <s v="5321 E Mockingbird Ln"/>
    <n v="75206"/>
    <n v="4"/>
    <n v="0"/>
    <n v="296"/>
    <n v="296"/>
    <m/>
  </r>
  <r>
    <x v="32"/>
    <x v="8"/>
    <d v="2025-01-18T00:00:00"/>
    <d v="2025-01-18T00:00:00"/>
    <s v="USAFF presents 41st Annual KidFilm Family Festival screening of &quot;Toddler Tales Short Films&quot; with filmmakers Luke Bechtel, Adam Sienkiewicz, Carter Ward, Lucas Bernardi, and  Jaime &amp; Jeff Lurie in attendance"/>
    <x v="0"/>
    <s v="Angelika Film Center Dallas"/>
    <s v="5321 E Mockingbird Ln"/>
    <n v="75206"/>
    <n v="9"/>
    <n v="0"/>
    <n v="165"/>
    <n v="165"/>
    <m/>
  </r>
  <r>
    <x v="32"/>
    <x v="8"/>
    <d v="2025-01-18T00:00:00"/>
    <d v="2025-01-18T00:00:00"/>
    <s v="USAFF presents 41st Annual KidFilm Family Festival screening of &quot;The Day the Earth Blew Up: A Looney Tunes Movie&quot;"/>
    <x v="0"/>
    <s v="Angelika Film Center Dallas"/>
    <s v="5321 E Mockingbird Ln"/>
    <n v="75206"/>
    <n v="1"/>
    <n v="0"/>
    <n v="296"/>
    <n v="296"/>
    <m/>
  </r>
  <r>
    <x v="32"/>
    <x v="8"/>
    <d v="2025-01-18T00:00:00"/>
    <d v="2025-01-18T00:00:00"/>
    <s v="USAFF presents 41st Annual KidFilm Family Festival screening of &quot;Animated Short Films&quot; with filmmakers Don Dixon (local), Spencer Bryant (local),and filmmakers from The Legend of Bill in attendance"/>
    <x v="0"/>
    <s v="Angelika Film Center Dallas"/>
    <s v="5321 E Mockingbird Ln"/>
    <n v="75206"/>
    <n v="12"/>
    <n v="0"/>
    <n v="120"/>
    <n v="120"/>
    <m/>
  </r>
  <r>
    <x v="32"/>
    <x v="8"/>
    <d v="2025-01-18T00:00:00"/>
    <d v="2025-01-18T00:00:00"/>
    <s v="USAFF presents 41st Annual KidFilm Family Festival screening of &quot;A Tooth Fairy Tale&quot; "/>
    <x v="0"/>
    <s v="Angelika Film Center Dallas"/>
    <s v="5321 E Mockingbird Ln"/>
    <n v="75206"/>
    <n v="1"/>
    <n v="0"/>
    <n v="150"/>
    <n v="150"/>
    <m/>
  </r>
  <r>
    <x v="32"/>
    <x v="8"/>
    <d v="2025-01-18T00:00:00"/>
    <d v="2025-01-18T00:00:00"/>
    <s v="USAFF presents 41st Annual KidFilm Family Festival screening of &quot;Brambletown&quot; "/>
    <x v="0"/>
    <s v="Angelika Film Center Dallas"/>
    <s v="5321 E Mockingbird Ln"/>
    <n v="75206"/>
    <n v="1"/>
    <n v="0"/>
    <n v="52"/>
    <n v="52"/>
    <m/>
  </r>
  <r>
    <x v="48"/>
    <x v="0"/>
    <d v="2025-01-18T00:00:00"/>
    <d v="2025-01-18T00:00:00"/>
    <s v="PFPY"/>
    <x v="0"/>
    <m/>
    <m/>
    <m/>
    <m/>
    <m/>
    <m/>
    <n v="8"/>
    <m/>
  </r>
  <r>
    <x v="18"/>
    <x v="5"/>
    <d v="2025-01-18T00:00:00"/>
    <d v="2025-01-18T00:00:00"/>
    <s v="Open House "/>
    <x v="0"/>
    <s v="La Cantera Arts Conservatory"/>
    <s v="1050 N Wesmoreland #328"/>
    <n v="75211"/>
    <n v="1"/>
    <n v="0"/>
    <n v="55"/>
    <n v="55"/>
    <m/>
  </r>
  <r>
    <x v="18"/>
    <x v="0"/>
    <d v="2025-01-18T00:00:00"/>
    <d v="2025-01-29T00:00:00"/>
    <s v="Drum Circle"/>
    <x v="0"/>
    <s v="La Cantera Arts Conservatory"/>
    <s v="1050 N Westmoreland #328"/>
    <n v="75211"/>
    <n v="4"/>
    <n v="0"/>
    <n v="22"/>
    <n v="22"/>
    <m/>
  </r>
  <r>
    <x v="2"/>
    <x v="0"/>
    <d v="2025-01-19T00:00:00"/>
    <d v="2025-01-19T00:00:00"/>
    <s v="Collective Reflections Movement Workshop"/>
    <x v="0"/>
    <s v="Arts Mission Oak Cliff"/>
    <s v="410 S Windomere Ave"/>
    <n v="75208"/>
    <n v="1"/>
    <n v="9"/>
    <n v="0"/>
    <n v="9"/>
    <m/>
  </r>
  <r>
    <x v="9"/>
    <x v="1"/>
    <d v="2025-01-19T00:00:00"/>
    <d v="2025-01-19T00:00:00"/>
    <s v="Tina's Journey"/>
    <x v="0"/>
    <s v="Dallas Childrens Theatre"/>
    <s v="5938 Skillman St, Dallas, TX "/>
    <n v="75231"/>
    <n v="1"/>
    <n v="0"/>
    <n v="8"/>
    <n v="8"/>
    <m/>
  </r>
  <r>
    <x v="39"/>
    <x v="1"/>
    <d v="2025-01-19T00:00:00"/>
    <d v="2025-01-19T00:00:00"/>
    <s v="Ensemble Rehearsals "/>
    <x v="0"/>
    <s v="Sammons Center for the Arts"/>
    <s v="3630 Harry Hines Blvd"/>
    <n v="75219"/>
    <n v="6"/>
    <n v="316"/>
    <n v="32"/>
    <n v="348"/>
    <n v="2"/>
  </r>
  <r>
    <x v="55"/>
    <x v="3"/>
    <d v="2025-01-19T00:00:00"/>
    <d v="2025-01-19T00:00:00"/>
    <s v="Reading of TACA New Work Project - MADAM QUEEN - with invited guests and company members for feedback."/>
    <x v="0"/>
    <s v="Bryant Hall"/>
    <s v="3400 Blackburn, Dallas, Texas 75219"/>
    <n v="75219"/>
    <n v="1"/>
    <n v="0"/>
    <n v="15"/>
    <n v="15"/>
    <m/>
  </r>
  <r>
    <x v="26"/>
    <x v="3"/>
    <d v="2025-01-19T00:00:00"/>
    <d v="2025-01-19T00:00:00"/>
    <s v="Reunion Church"/>
    <x v="0"/>
    <s v="TBAAL "/>
    <s v="1309 Canton Street"/>
    <n v="75201"/>
    <n v="1"/>
    <n v="1"/>
    <n v="438"/>
    <n v="438"/>
    <m/>
  </r>
  <r>
    <x v="26"/>
    <x v="5"/>
    <d v="2025-01-19T00:00:00"/>
    <d v="2025-01-19T00:00:00"/>
    <s v="42nd Black Music Concert"/>
    <x v="0"/>
    <s v="Morton H. Meyerson"/>
    <s v="2301 Flora St"/>
    <n v="75201"/>
    <n v="1"/>
    <n v="2500"/>
    <n v="0"/>
    <n v="2500"/>
    <m/>
  </r>
  <r>
    <x v="32"/>
    <x v="8"/>
    <d v="2025-01-19T00:00:00"/>
    <d v="2025-01-19T00:00:00"/>
    <s v="USAFF presents 41st Annual KidFilm Family Festival screening of &quot;Live-Action Short Films&quot; "/>
    <x v="0"/>
    <s v="Angelika Film Center Dallas"/>
    <s v="5321 E Mockingbird Ln"/>
    <n v="75206"/>
    <n v="5"/>
    <n v="0"/>
    <n v="64"/>
    <n v="64"/>
    <m/>
  </r>
  <r>
    <x v="32"/>
    <x v="8"/>
    <d v="2025-01-19T00:00:00"/>
    <d v="2025-01-19T00:00:00"/>
    <s v="USAFF presents 41st Annual KidFilm Family Festival screening of &quot;Panda Bear In Africa&quot; "/>
    <x v="0"/>
    <s v="Angelika Film Center Dallas"/>
    <s v="5321 E Mockingbird Ln"/>
    <n v="75206"/>
    <n v="1"/>
    <n v="0"/>
    <n v="205"/>
    <n v="205"/>
    <m/>
  </r>
  <r>
    <x v="32"/>
    <x v="8"/>
    <d v="2025-01-19T00:00:00"/>
    <d v="2025-01-19T00:00:00"/>
    <s v="USAFF presents 41st Annual KidFilm Family Festival screening of &quot;Galactic Cat and the Spell of Time&quot; "/>
    <x v="0"/>
    <s v="Angelika Film Center Dallas"/>
    <s v="5321 E Mockingbird Ln"/>
    <n v="75206"/>
    <n v="1"/>
    <n v="0"/>
    <n v="65"/>
    <n v="65"/>
    <m/>
  </r>
  <r>
    <x v="32"/>
    <x v="8"/>
    <d v="2025-01-19T00:00:00"/>
    <d v="2025-01-19T00:00:00"/>
    <s v="USAFF presents 41st Annual KidFilm Family Festival screening of &quot;Living Large&quot; "/>
    <x v="0"/>
    <s v="Angelika Film Center Dallas"/>
    <s v="5321 E Mockingbird Ln"/>
    <n v="75206"/>
    <n v="1"/>
    <n v="0"/>
    <n v="140"/>
    <n v="140"/>
    <m/>
  </r>
  <r>
    <x v="32"/>
    <x v="8"/>
    <d v="2025-01-19T00:00:00"/>
    <d v="2025-01-19T00:00:00"/>
    <s v="USAFF presents 41st Annual KidFilm Family Festival screening of &quot;Max and the Senior Squad&quot; "/>
    <x v="0"/>
    <s v="Angelika Film Center Dallas"/>
    <s v="5321 E Mockingbird Ln"/>
    <n v="75206"/>
    <n v="1"/>
    <n v="0"/>
    <n v="45"/>
    <n v="45"/>
    <m/>
  </r>
  <r>
    <x v="32"/>
    <x v="8"/>
    <d v="2025-01-19T00:00:00"/>
    <d v="2025-01-19T00:00:00"/>
    <s v="USAFF presents 41st Annual KidFilm Family Festival screening of &quot;Buffalo Kids&quot; "/>
    <x v="0"/>
    <s v="Angelika Film Center Dallas"/>
    <s v="5321 E Mockingbird Ln"/>
    <n v="75206"/>
    <n v="1"/>
    <n v="0"/>
    <n v="200"/>
    <n v="200"/>
    <m/>
  </r>
  <r>
    <x v="43"/>
    <x v="5"/>
    <d v="2025-01-20T00:00:00"/>
    <d v="2025-01-20T00:00:00"/>
    <s v="Dallas Area Senior Concerts"/>
    <x v="0"/>
    <s v="Skyline Nursing Center"/>
    <s v="3326 Burgoyne Street"/>
    <s v="75233"/>
    <n v="1"/>
    <n v="0"/>
    <n v="18"/>
    <n v="18"/>
    <m/>
  </r>
  <r>
    <x v="43"/>
    <x v="5"/>
    <d v="2025-01-20T00:00:00"/>
    <d v="2025-01-20T00:00:00"/>
    <s v="Dallas Area Senior Concerts"/>
    <x v="0"/>
    <s v="Skyline Nursing Center"/>
    <s v="3326 Burgoyne Street"/>
    <s v="75233"/>
    <n v="1"/>
    <n v="0"/>
    <n v="18"/>
    <n v="18"/>
    <m/>
  </r>
  <r>
    <x v="44"/>
    <x v="2"/>
    <d v="2025-01-20T00:00:00"/>
    <d v="2025-01-15T00:00:00"/>
    <s v="Awaken Creativity Songwriters Group Central"/>
    <x v="0"/>
    <s v="Central Commons"/>
    <s v="4711 Westside Dr"/>
    <n v="75209"/>
    <n v="1"/>
    <n v="9"/>
    <m/>
    <n v="9"/>
    <m/>
  </r>
  <r>
    <x v="44"/>
    <x v="2"/>
    <d v="2025-01-20T00:00:00"/>
    <d v="2025-01-17T00:00:00"/>
    <s v="Awaken Creativity Songwriters Group North"/>
    <x v="0"/>
    <s v="Private Residence"/>
    <s v="3429 Hanover St"/>
    <n v="75225"/>
    <n v="1"/>
    <n v="11"/>
    <m/>
    <n v="11"/>
    <m/>
  </r>
  <r>
    <x v="5"/>
    <x v="2"/>
    <d v="2025-01-20T00:00:00"/>
    <d v="2025-01-25T00:00:00"/>
    <s v="BNTC Classes"/>
    <x v="0"/>
    <s v="BNT Studios"/>
    <s v="10675 E. Northwest Higway, Suite 2400"/>
    <n v="75238"/>
    <n v="17"/>
    <n v="54"/>
    <n v="13"/>
    <n v="67"/>
    <m/>
  </r>
  <r>
    <x v="5"/>
    <x v="4"/>
    <d v="2025-01-20T00:00:00"/>
    <d v="2025-01-25T00:00:00"/>
    <s v="Sam Jones - Epek"/>
    <x v="0"/>
    <s v="BNT Studios"/>
    <s v="10675 E. Northwest Higway, Suite 2400"/>
    <n v="75238"/>
    <n v="6"/>
    <n v="0"/>
    <n v="32"/>
    <n v="32"/>
    <m/>
  </r>
  <r>
    <x v="5"/>
    <x v="1"/>
    <d v="2025-01-20T00:00:00"/>
    <d v="2025-01-25T00:00:00"/>
    <s v="Epek"/>
    <x v="0"/>
    <s v="BNT Studios"/>
    <s v="10675 E. Northwest Higway, Suite 2400"/>
    <n v="75238"/>
    <n v="5"/>
    <n v="0"/>
    <n v="32"/>
    <n v="32"/>
    <m/>
  </r>
  <r>
    <x v="41"/>
    <x v="0"/>
    <d v="2025-01-20T00:00:00"/>
    <d v="2025-01-20T00:00:00"/>
    <s v="RX Racial Healing Circle"/>
    <x v="0"/>
    <s v="Bishop Arts Theatre"/>
    <s v="215 S Tyler Street"/>
    <n v="75208"/>
    <n v="1"/>
    <m/>
    <n v="44"/>
    <n v="44"/>
    <m/>
  </r>
  <r>
    <x v="26"/>
    <x v="7"/>
    <d v="2025-01-20T00:00:00"/>
    <d v="2025-01-26T00:00:00"/>
    <s v="History of TBAAL"/>
    <x v="0"/>
    <s v="TBAAL "/>
    <s v="1309 Canton Street"/>
    <n v="75201"/>
    <n v="1"/>
    <n v="0"/>
    <n v="689"/>
    <n v="689"/>
    <m/>
  </r>
  <r>
    <x v="30"/>
    <x v="0"/>
    <d v="2025-01-20T00:00:00"/>
    <d v="2025-01-20T00:00:00"/>
    <s v="Fight Night!"/>
    <x v="0"/>
    <s v="Norma Young Arena Stage"/>
    <s v="2688 Laclede St. #120"/>
    <n v="75201"/>
    <n v="1"/>
    <n v="10"/>
    <n v="0"/>
    <n v="10"/>
    <m/>
  </r>
  <r>
    <x v="0"/>
    <x v="0"/>
    <d v="2025-01-21T00:00:00"/>
    <d v="2025-01-21T00:00:00"/>
    <s v="Zumba Gold"/>
    <x v="1"/>
    <s v="Zoom"/>
    <m/>
    <m/>
    <n v="1"/>
    <n v="0"/>
    <n v="119"/>
    <n v="119"/>
    <m/>
  </r>
  <r>
    <x v="0"/>
    <x v="1"/>
    <d v="2025-01-21T00:00:00"/>
    <d v="2025-01-21T00:00:00"/>
    <s v="Professional Ballet Folklorico Company"/>
    <x v="0"/>
    <s v="Anita Martinez Recreation Center"/>
    <s v="3212 N Winnetka Ave, Dallas, TX 75212"/>
    <n v="75212"/>
    <n v="1"/>
    <n v="0"/>
    <n v="8"/>
    <n v="8"/>
    <m/>
  </r>
  <r>
    <x v="7"/>
    <x v="0"/>
    <d v="2025-01-21T00:00:00"/>
    <d v="2025-01-21T00:00:00"/>
    <s v="(A)Live"/>
    <x v="0"/>
    <s v="Rosemont Upper School"/>
    <s v="719 N Montclair Ave"/>
    <n v="75208"/>
    <n v="1"/>
    <n v="0"/>
    <n v="12"/>
    <n v="12"/>
    <m/>
  </r>
  <r>
    <x v="7"/>
    <x v="0"/>
    <d v="2025-01-21T00:00:00"/>
    <d v="2025-01-21T00:00:00"/>
    <s v="Thriving Minds After School "/>
    <x v="0"/>
    <s v="Anne Frank Elementary School"/>
    <s v="5201 Celestial Rd"/>
    <n v="75254"/>
    <n v="1"/>
    <n v="0"/>
    <n v="39"/>
    <n v="39"/>
    <m/>
  </r>
  <r>
    <x v="7"/>
    <x v="0"/>
    <d v="2025-01-21T00:00:00"/>
    <d v="2025-01-21T00:00:00"/>
    <s v="Thriving Minds After School"/>
    <x v="0"/>
    <s v="Lakewood Elementary School"/>
    <s v="3000 Hillbrook St"/>
    <n v="75214"/>
    <n v="1"/>
    <n v="0"/>
    <n v="43"/>
    <n v="43"/>
    <m/>
  </r>
  <r>
    <x v="7"/>
    <x v="0"/>
    <d v="2025-01-21T00:00:00"/>
    <d v="2025-01-21T00:00:00"/>
    <s v="Thriving Minds After School"/>
    <x v="0"/>
    <s v="Nathan Adams Elementary School"/>
    <s v="12600 Welch Rd"/>
    <n v="75244"/>
    <n v="1"/>
    <n v="0"/>
    <n v="22"/>
    <n v="22"/>
    <m/>
  </r>
  <r>
    <x v="7"/>
    <x v="0"/>
    <d v="2025-01-21T00:00:00"/>
    <d v="2025-01-21T00:00:00"/>
    <s v="Thriving Minds After School"/>
    <x v="0"/>
    <s v="Montessori Academy at Onesimo Hernandez"/>
    <s v="5555 Maple Ave"/>
    <n v="75235"/>
    <n v="1"/>
    <n v="0"/>
    <n v="51"/>
    <n v="51"/>
    <n v="2"/>
  </r>
  <r>
    <x v="7"/>
    <x v="0"/>
    <d v="2025-01-21T00:00:00"/>
    <d v="2025-01-21T00:00:00"/>
    <s v="Thriving Minds After School"/>
    <x v="0"/>
    <s v="Prestonwood Montessori at E.D. Walker"/>
    <s v="5700 Wozencraft Dr"/>
    <s v=" 75230"/>
    <n v="1"/>
    <n v="0"/>
    <n v="44"/>
    <n v="44"/>
    <n v="2"/>
  </r>
  <r>
    <x v="7"/>
    <x v="0"/>
    <d v="2025-01-21T00:00:00"/>
    <d v="2025-01-21T00:00:00"/>
    <s v="Thriving Minds After School"/>
    <x v="0"/>
    <s v="Rosemont Lower School"/>
    <s v="1919 Stevens Forest Dr"/>
    <n v="75208"/>
    <n v="1"/>
    <n v="0"/>
    <n v="86"/>
    <n v="86"/>
    <m/>
  </r>
  <r>
    <x v="7"/>
    <x v="0"/>
    <d v="2025-01-21T00:00:00"/>
    <d v="2025-01-21T00:00:00"/>
    <s v="Thriving Minds After School"/>
    <x v="0"/>
    <s v="Rosemont Upper School"/>
    <s v="719 N Montclair Ave"/>
    <n v="75208"/>
    <n v="1"/>
    <n v="0"/>
    <n v="17"/>
    <n v="17"/>
    <m/>
  </r>
  <r>
    <x v="7"/>
    <x v="0"/>
    <d v="2025-01-21T00:00:00"/>
    <d v="2025-01-21T00:00:00"/>
    <s v="Thriving Minds After School"/>
    <x v="0"/>
    <s v="Harry C. Withers Elementary School"/>
    <s v="3959 Northhaven Rd"/>
    <n v="75229"/>
    <n v="1"/>
    <n v="0"/>
    <n v="78"/>
    <n v="78"/>
    <n v="7"/>
  </r>
  <r>
    <x v="7"/>
    <x v="0"/>
    <d v="2025-01-21T00:00:00"/>
    <d v="2025-01-21T00:00:00"/>
    <s v="6DQ-R - Observation"/>
    <x v="0"/>
    <s v="Prestonwood Montessori at E.D. Walker"/>
    <s v="5700 Wozencraft Dr"/>
    <s v=" 75230"/>
    <n v="1"/>
    <n v="0"/>
    <n v="2"/>
    <n v="2"/>
    <m/>
  </r>
  <r>
    <x v="7"/>
    <x v="0"/>
    <d v="2025-01-21T00:00:00"/>
    <d v="2025-01-21T00:00:00"/>
    <s v="6DQ-R - Observation"/>
    <x v="0"/>
    <s v="Prestonwood Montessori at E.D. Walker"/>
    <s v="5700 Wozencraft Dr"/>
    <s v=" 75230"/>
    <n v="1"/>
    <n v="0"/>
    <n v="7"/>
    <n v="7"/>
    <m/>
  </r>
  <r>
    <x v="7"/>
    <x v="0"/>
    <d v="2025-01-21T00:00:00"/>
    <d v="2025-01-21T00:00:00"/>
    <s v="(A)Live"/>
    <x v="0"/>
    <s v="Sudie L. Williams TAG Academy"/>
    <s v="12600 Welch Rd"/>
    <n v="75244"/>
    <n v="1"/>
    <n v="0"/>
    <n v="11"/>
    <n v="11"/>
    <m/>
  </r>
  <r>
    <x v="7"/>
    <x v="0"/>
    <d v="2025-01-21T00:00:00"/>
    <d v="2025-01-21T00:00:00"/>
    <s v="Learning Systems Speed Networking"/>
    <x v="0"/>
    <s v="Big Thought HQ"/>
    <s v="1409 Botham Jean Blvd., Suite 1015"/>
    <n v="75215"/>
    <n v="1"/>
    <n v="0"/>
    <n v="10"/>
    <n v="10"/>
    <n v="7"/>
  </r>
  <r>
    <x v="9"/>
    <x v="1"/>
    <d v="2025-01-21T00:00:00"/>
    <d v="2025-01-21T00:00:00"/>
    <s v="Tina's Journey"/>
    <x v="0"/>
    <s v="Dallas Childrens Theatre"/>
    <s v="5938 Skillman St, Dallas, TX "/>
    <n v="75231"/>
    <n v="1"/>
    <n v="0"/>
    <n v="14"/>
    <n v="14"/>
    <m/>
  </r>
  <r>
    <x v="13"/>
    <x v="4"/>
    <d v="2025-01-21T00:00:00"/>
    <d v="2025-01-31T00:00:00"/>
    <s v="After School Drama Classes- The Kessler School- classes"/>
    <x v="0"/>
    <s v="Rosewood Center for Family Arts"/>
    <s v="5938 Skillman St"/>
    <n v="75231"/>
    <n v="2"/>
    <m/>
    <n v="12"/>
    <n v="12"/>
    <m/>
  </r>
  <r>
    <x v="16"/>
    <x v="0"/>
    <d v="2025-01-21T00:00:00"/>
    <d v="2025-01-28T00:00:00"/>
    <s v="Citywide Youth Program"/>
    <x v="0"/>
    <s v="Vickery Meadow Youth Development Foundation"/>
    <s v="7110 Holly Hill Dr"/>
    <n v="75231"/>
    <n v="1"/>
    <m/>
    <n v="4"/>
    <n v="4"/>
    <m/>
  </r>
  <r>
    <x v="16"/>
    <x v="0"/>
    <d v="2025-01-21T00:00:00"/>
    <d v="2025-01-22T00:00:00"/>
    <s v="Travis Partnership"/>
    <x v="0"/>
    <s v="William B. Travis TAG Academy"/>
    <s v="2910 Allen St"/>
    <n v="75204"/>
    <n v="5"/>
    <m/>
    <n v="1060"/>
    <n v="1060"/>
    <m/>
  </r>
  <r>
    <x v="53"/>
    <x v="5"/>
    <d v="2025-01-21T00:00:00"/>
    <d v="2025-01-21T00:00:00"/>
    <s v="Carmina Burana - Go Big or Go Home"/>
    <x v="0"/>
    <s v="Meyerson Symphony Center"/>
    <s v="2301 Flora"/>
    <n v="75201"/>
    <n v="1"/>
    <n v="787"/>
    <n v="178"/>
    <n v="965"/>
    <m/>
  </r>
  <r>
    <x v="39"/>
    <x v="0"/>
    <d v="2025-01-21T00:00:00"/>
    <d v="2025-01-21T00:00:00"/>
    <s v="Mentoring/Clinic (BA)"/>
    <x v="0"/>
    <s v="Bedford Law Academy"/>
    <s v="1303 Reynoldston Ln"/>
    <n v="75232"/>
    <n v="1"/>
    <m/>
    <n v="11"/>
    <n v="11"/>
    <m/>
  </r>
  <r>
    <x v="39"/>
    <x v="0"/>
    <d v="2025-01-21T00:00:00"/>
    <d v="2025-01-21T00:00:00"/>
    <s v="Mentoring/Clinic (BF)"/>
    <x v="0"/>
    <s v="Marsh Middle School"/>
    <s v="3838 Crown Shore Dr"/>
    <n v="75244"/>
    <n v="2"/>
    <m/>
    <n v="45"/>
    <n v="45"/>
    <m/>
  </r>
  <r>
    <x v="51"/>
    <x v="0"/>
    <d v="2025-01-21T00:00:00"/>
    <d v="2025-01-24T00:00:00"/>
    <s v="Voyager I: Mobile Arts and Well-Being Studio Workshops"/>
    <x v="0"/>
    <s v="Uplift Wisdom Secondary"/>
    <s v="301 W Camp Wisdom Rd"/>
    <n v="75232"/>
    <n v="20"/>
    <n v="0"/>
    <n v="425"/>
    <n v="15"/>
    <m/>
  </r>
  <r>
    <x v="55"/>
    <x v="1"/>
    <d v="2025-01-21T00:00:00"/>
    <d v="2025-01-26T00:00:00"/>
    <s v="AFRICAN COMPANY PRESENTS RICHARD III Rehearsals (includes 2 Tech Rehearsals)"/>
    <x v="0"/>
    <s v="Bryant Hall"/>
    <s v="3400 Blackburn, Dallas, Texas 75219"/>
    <n v="75219"/>
    <n v="6"/>
    <n v="0"/>
    <n v="16"/>
    <n v="16"/>
    <m/>
  </r>
  <r>
    <x v="41"/>
    <x v="0"/>
    <d v="2025-01-21T00:00:00"/>
    <d v="2025-01-31T00:00:00"/>
    <s v="PatioLive!"/>
    <x v="0"/>
    <s v="Legacy Midtown"/>
    <s v="2535 M L King Jr. Blvd"/>
    <n v="75215"/>
    <n v="1"/>
    <m/>
    <n v="18"/>
    <n v="18"/>
    <m/>
  </r>
  <r>
    <x v="53"/>
    <x v="5"/>
    <d v="2025-01-21T00:00:00"/>
    <d v="2025-01-21T00:00:00"/>
    <s v="Carmina Burana - Go Big or Go Home"/>
    <x v="1"/>
    <s v="paywall/YouTube"/>
    <m/>
    <m/>
    <n v="1"/>
    <n v="38"/>
    <n v="27"/>
    <n v="65"/>
    <m/>
  </r>
  <r>
    <x v="1"/>
    <x v="0"/>
    <d v="2025-01-21T00:00:00"/>
    <d v="2025-01-23T00:00:00"/>
    <s v="Virtual Learning"/>
    <x v="1"/>
    <s v="Virtual Learning"/>
    <s v="8117 Preston Rd Suit 300 Dallas Tx"/>
    <n v="75225"/>
    <n v="2"/>
    <m/>
    <n v="8"/>
    <n v="8"/>
    <m/>
  </r>
  <r>
    <x v="43"/>
    <x v="5"/>
    <d v="2025-01-22T00:00:00"/>
    <d v="2025-01-22T00:00:00"/>
    <s v="Dallas Area Senior Concerts"/>
    <x v="0"/>
    <s v="The Forum at Park Lane: AL (Building D)"/>
    <s v="7831 Park Lane"/>
    <s v="75225"/>
    <n v="1"/>
    <n v="0"/>
    <n v="25"/>
    <n v="25"/>
    <m/>
  </r>
  <r>
    <x v="43"/>
    <x v="5"/>
    <d v="2025-01-22T00:00:00"/>
    <d v="2025-01-22T00:00:00"/>
    <s v="Dallas Area Senior Concerts"/>
    <x v="0"/>
    <s v="The Forum at Park Lane: IL"/>
    <s v="7831 Park Lane"/>
    <s v="75225"/>
    <n v="1"/>
    <n v="0"/>
    <n v="25"/>
    <n v="25"/>
    <m/>
  </r>
  <r>
    <x v="43"/>
    <x v="5"/>
    <d v="2025-01-22T00:00:00"/>
    <d v="2025-01-22T00:00:00"/>
    <s v="Dallas Area Senior Concerts"/>
    <x v="0"/>
    <s v="Brentwood Place One"/>
    <s v="3505 South Buckner"/>
    <s v="75227"/>
    <n v="1"/>
    <n v="0"/>
    <n v="35"/>
    <n v="35"/>
    <n v="13"/>
  </r>
  <r>
    <x v="43"/>
    <x v="5"/>
    <d v="2025-01-22T00:00:00"/>
    <d v="2025-01-22T00:00:00"/>
    <s v="Dallas Area Senior Concerts"/>
    <x v="0"/>
    <s v="Brentwood Place Three"/>
    <s v="3505 South Buckner"/>
    <s v="75227"/>
    <n v="1"/>
    <n v="0"/>
    <n v="10"/>
    <n v="10"/>
    <n v="13"/>
  </r>
  <r>
    <x v="0"/>
    <x v="0"/>
    <d v="2025-01-22T00:00:00"/>
    <d v="2025-01-22T00:00:00"/>
    <s v="Senior Ballet Folklorico Company"/>
    <x v="0"/>
    <s v="Exall Park Recreation Center"/>
    <s v="1355 Adair St, Dallas, TX 75204"/>
    <n v="75204"/>
    <n v="1"/>
    <n v="3"/>
    <n v="0"/>
    <n v="3"/>
    <m/>
  </r>
  <r>
    <x v="0"/>
    <x v="1"/>
    <d v="2025-01-22T00:00:00"/>
    <d v="2025-01-22T00:00:00"/>
    <s v="Junior Professional Company"/>
    <x v="0"/>
    <s v="Anita Martinez Recreation Center"/>
    <s v="3212 N Winnetka Ave, Dallas, TX 75212"/>
    <m/>
    <n v="1"/>
    <n v="10"/>
    <n v="0"/>
    <n v="10"/>
    <m/>
  </r>
  <r>
    <x v="7"/>
    <x v="0"/>
    <d v="2025-01-22T00:00:00"/>
    <d v="2025-01-22T00:00:00"/>
    <s v="Thriving Minds After School "/>
    <x v="0"/>
    <s v="Anne Frank Elementary School"/>
    <s v="5201 Celestial Rd"/>
    <n v="75254"/>
    <n v="1"/>
    <n v="0"/>
    <n v="40"/>
    <n v="40"/>
    <n v="7"/>
  </r>
  <r>
    <x v="7"/>
    <x v="0"/>
    <d v="2025-01-22T00:00:00"/>
    <d v="2025-01-22T00:00:00"/>
    <s v="Thriving Minds After School"/>
    <x v="0"/>
    <s v="Lakewood Elementary School"/>
    <s v="3000 Hillbrook St"/>
    <n v="75214"/>
    <n v="1"/>
    <n v="0"/>
    <n v="42"/>
    <n v="42"/>
    <n v="13"/>
  </r>
  <r>
    <x v="7"/>
    <x v="0"/>
    <d v="2025-01-22T00:00:00"/>
    <d v="2025-01-22T00:00:00"/>
    <s v="Thriving Minds After School"/>
    <x v="0"/>
    <s v="Nathan Adams Elementary School"/>
    <s v="12600 Welch Rd"/>
    <n v="75244"/>
    <n v="1"/>
    <n v="0"/>
    <n v="24"/>
    <n v="24"/>
    <m/>
  </r>
  <r>
    <x v="7"/>
    <x v="0"/>
    <d v="2025-01-22T00:00:00"/>
    <d v="2025-01-22T00:00:00"/>
    <s v="Thriving Minds After School"/>
    <x v="0"/>
    <s v="Montessori Academy at Onesimo Hernandez"/>
    <s v="5555 Maple Ave"/>
    <n v="75235"/>
    <n v="1"/>
    <n v="0"/>
    <n v="39"/>
    <n v="39"/>
    <n v="2"/>
  </r>
  <r>
    <x v="7"/>
    <x v="0"/>
    <d v="2025-01-22T00:00:00"/>
    <d v="2025-01-22T00:00:00"/>
    <s v="Thriving Minds After School"/>
    <x v="0"/>
    <s v="Prestonwood Montessori at E.D. Walker"/>
    <s v="5700 Wozencraft Dr"/>
    <s v=" 75230"/>
    <n v="1"/>
    <n v="0"/>
    <n v="40"/>
    <n v="40"/>
    <n v="2"/>
  </r>
  <r>
    <x v="7"/>
    <x v="0"/>
    <d v="2025-01-22T00:00:00"/>
    <d v="2025-01-22T00:00:00"/>
    <s v="Thriving Minds After School"/>
    <x v="0"/>
    <s v="Rosemont Lower School"/>
    <s v="1919 Stevens Forest Dr"/>
    <n v="75208"/>
    <n v="1"/>
    <n v="0"/>
    <n v="88"/>
    <n v="88"/>
    <m/>
  </r>
  <r>
    <x v="7"/>
    <x v="0"/>
    <d v="2025-01-22T00:00:00"/>
    <d v="2025-01-22T00:00:00"/>
    <s v="Thriving Minds After School"/>
    <x v="0"/>
    <s v="Rosemont Upper School"/>
    <s v="719 N Montclair Ave"/>
    <n v="75208"/>
    <n v="1"/>
    <n v="0"/>
    <n v="17"/>
    <n v="17"/>
    <m/>
  </r>
  <r>
    <x v="7"/>
    <x v="0"/>
    <d v="2025-01-22T00:00:00"/>
    <d v="2025-01-22T00:00:00"/>
    <s v="Thriving Minds After School"/>
    <x v="0"/>
    <s v="Harry C. Withers Elementary School"/>
    <s v="3959 Northhaven Rd"/>
    <n v="75229"/>
    <n v="1"/>
    <n v="0"/>
    <n v="82"/>
    <n v="82"/>
    <m/>
  </r>
  <r>
    <x v="9"/>
    <x v="1"/>
    <d v="2025-01-22T00:00:00"/>
    <d v="2025-01-22T00:00:00"/>
    <s v="Tina's Journey"/>
    <x v="0"/>
    <s v="Dallas Childrens Theatre"/>
    <s v="5938 Skillman St, Dallas, TX "/>
    <n v="75231"/>
    <n v="1"/>
    <n v="0"/>
    <n v="13"/>
    <n v="13"/>
    <m/>
  </r>
  <r>
    <x v="13"/>
    <x v="5"/>
    <d v="2025-01-22T00:00:00"/>
    <d v="2025-01-31T00:00:00"/>
    <s v="Pete the Cat- student matinee"/>
    <x v="0"/>
    <s v="Rosewood Center for Family Arts"/>
    <s v="5938 Skillman St"/>
    <n v="75231"/>
    <n v="10"/>
    <n v="3303"/>
    <n v="62"/>
    <n v="3365"/>
    <m/>
  </r>
  <r>
    <x v="16"/>
    <x v="0"/>
    <d v="2025-01-22T00:00:00"/>
    <d v="2025-01-22T00:00:00"/>
    <s v="All Access Art"/>
    <x v="0"/>
    <s v="Dallas Museum of Art"/>
    <s v="1717 N Harwood"/>
    <n v="75201"/>
    <n v="1"/>
    <m/>
    <n v="9"/>
    <n v="9"/>
    <m/>
  </r>
  <r>
    <x v="16"/>
    <x v="0"/>
    <d v="2025-01-22T00:00:00"/>
    <d v="2025-01-22T00:00:00"/>
    <s v="Go van Gogh"/>
    <x v="0"/>
    <s v="Spanish World School"/>
    <s v="4411 Skillman St"/>
    <n v="75206"/>
    <n v="4"/>
    <m/>
    <n v="56"/>
    <n v="56"/>
    <m/>
  </r>
  <r>
    <x v="39"/>
    <x v="0"/>
    <d v="2025-01-22T00:00:00"/>
    <d v="2025-01-22T00:00:00"/>
    <s v="Mentoring/Clinic (CR)"/>
    <x v="0"/>
    <s v="Franklin MS"/>
    <s v="6920 Meadow Rd, Dallas"/>
    <n v="75230"/>
    <n v="1"/>
    <m/>
    <n v="30"/>
    <n v="30"/>
    <m/>
  </r>
  <r>
    <x v="39"/>
    <x v="0"/>
    <d v="2025-01-22T00:00:00"/>
    <d v="2025-01-22T00:00:00"/>
    <s v="Mentoring/Clinic(DP)"/>
    <x v="0"/>
    <s v="Conrad High School "/>
    <s v="7502 Fair Oaks Ave"/>
    <n v="75231"/>
    <n v="1"/>
    <m/>
    <n v="5"/>
    <n v="5"/>
    <m/>
  </r>
  <r>
    <x v="51"/>
    <x v="0"/>
    <d v="2025-01-22T00:00:00"/>
    <d v="2025-01-22T00:00:00"/>
    <s v="OutLoud Voices: Afterschool Arts Workshops"/>
    <x v="0"/>
    <s v="Bath House Cultural Center"/>
    <s v="522 E Lawther Dr"/>
    <n v="75218"/>
    <n v="1"/>
    <n v="0"/>
    <n v="15"/>
    <n v="15"/>
    <m/>
  </r>
  <r>
    <x v="51"/>
    <x v="0"/>
    <d v="2025-01-22T00:00:00"/>
    <d v="2025-01-22T00:00:00"/>
    <s v="Community of Practice"/>
    <x v="0"/>
    <s v="OutLoud Dallas"/>
    <s v="3137 Irving Blvd"/>
    <n v="75247"/>
    <n v="1"/>
    <n v="15"/>
    <n v="15"/>
    <n v="15"/>
    <m/>
  </r>
  <r>
    <x v="24"/>
    <x v="0"/>
    <d v="2025-01-22T00:00:00"/>
    <d v="2025-01-22T00:00:00"/>
    <s v="Onsite Lab: Chemistry Detectives"/>
    <x v="0"/>
    <s v="Perot Museum of Nature and Science"/>
    <s v="2201 N Field Street"/>
    <n v="75201"/>
    <n v="3"/>
    <m/>
    <n v="109"/>
    <n v="109"/>
    <m/>
  </r>
  <r>
    <x v="24"/>
    <x v="0"/>
    <d v="2025-01-22T00:00:00"/>
    <d v="2025-01-22T00:00:00"/>
    <s v="Family Science Night: Perot Museum Exhibits"/>
    <x v="0"/>
    <s v="Uplift White Rock Hills Preparatory"/>
    <s v="7370 Valleyglen Drive"/>
    <n v="75228"/>
    <n v="1"/>
    <m/>
    <n v="200"/>
    <n v="200"/>
    <m/>
  </r>
  <r>
    <x v="24"/>
    <x v="0"/>
    <d v="2025-01-22T00:00:00"/>
    <d v="2025-01-22T00:00:00"/>
    <s v="Outreach Lab: The Heart of the Matter - Dissection"/>
    <x v="0"/>
    <s v="DeSoto West Middle School"/>
    <s v="800 North Westmoreland Road"/>
    <n v="75211"/>
    <n v="2"/>
    <m/>
    <n v="72"/>
    <n v="72"/>
    <m/>
  </r>
  <r>
    <x v="24"/>
    <x v="0"/>
    <d v="2025-01-22T00:00:00"/>
    <d v="2025-01-22T00:00:00"/>
    <s v="Tech Truck "/>
    <x v="0"/>
    <s v="Uplift Luna"/>
    <s v="9743 E R L Thornton Fwy"/>
    <n v="75228"/>
    <n v="1"/>
    <m/>
    <n v="36"/>
    <n v="36"/>
    <m/>
  </r>
  <r>
    <x v="26"/>
    <x v="0"/>
    <d v="2025-01-22T00:00:00"/>
    <d v="2025-01-22T00:00:00"/>
    <s v="Performing Arts Matters Afterschool Prog."/>
    <x v="0"/>
    <s v="Various Schools"/>
    <s v="N/A"/>
    <s v="N/A"/>
    <n v="1"/>
    <n v="0"/>
    <n v="468"/>
    <n v="468"/>
    <m/>
  </r>
  <r>
    <x v="48"/>
    <x v="0"/>
    <d v="2025-01-22T00:00:00"/>
    <d v="2025-01-22T00:00:00"/>
    <s v="MAP"/>
    <x v="0"/>
    <m/>
    <m/>
    <m/>
    <m/>
    <m/>
    <m/>
    <n v="14"/>
    <m/>
  </r>
  <r>
    <x v="16"/>
    <x v="5"/>
    <d v="2025-01-23T00:00:00"/>
    <d v="2025-01-23T00:00:00"/>
    <s v="Arts &amp; Letters Live"/>
    <x v="1"/>
    <s v="YouTube"/>
    <s v="Virtual"/>
    <s v="Virtual"/>
    <n v="1"/>
    <n v="25"/>
    <m/>
    <n v="25"/>
    <m/>
  </r>
  <r>
    <x v="37"/>
    <x v="0"/>
    <s v="1/23/2025"/>
    <s v="1/23/2025"/>
    <s v="2425-101A CAVARTS Writing Workshop "/>
    <x v="1"/>
    <s v="Virtual"/>
    <s v="Virtual"/>
    <s v="Virtual"/>
    <n v="1"/>
    <n v="0"/>
    <n v="8"/>
    <n v="8"/>
    <m/>
  </r>
  <r>
    <x v="43"/>
    <x v="5"/>
    <d v="2025-01-23T00:00:00"/>
    <d v="2025-01-23T00:00:00"/>
    <s v="Dallas Area Senior Concerts"/>
    <x v="0"/>
    <s v="Five Points at Lake Highlands: Lighthouse MC/IL"/>
    <s v="9009 White Rock Trail"/>
    <s v="75238"/>
    <n v="1"/>
    <n v="0"/>
    <n v="17"/>
    <n v="17"/>
    <m/>
  </r>
  <r>
    <x v="43"/>
    <x v="5"/>
    <d v="2025-01-23T00:00:00"/>
    <d v="2025-01-23T00:00:00"/>
    <s v="Dallas Area Senior Concerts"/>
    <x v="0"/>
    <s v="Five Points at Lake Highlands: Lighthouse MC/IL"/>
    <s v="9009 White Rock Trail"/>
    <s v="75238"/>
    <n v="1"/>
    <n v="0"/>
    <n v="20"/>
    <n v="20"/>
    <m/>
  </r>
  <r>
    <x v="0"/>
    <x v="1"/>
    <d v="2025-01-23T00:00:00"/>
    <d v="2025-01-23T00:00:00"/>
    <s v="Children's Professional Ballet Folklorico Company"/>
    <x v="0"/>
    <s v="Anita Martinez Recreation Center"/>
    <s v="3212 N Winnetka Ave, Dallas, TX 75212"/>
    <m/>
    <n v="1"/>
    <n v="12"/>
    <n v="0"/>
    <n v="12"/>
    <m/>
  </r>
  <r>
    <x v="7"/>
    <x v="0"/>
    <d v="2025-01-23T00:00:00"/>
    <d v="2025-01-23T00:00:00"/>
    <s v="(A)Live"/>
    <x v="0"/>
    <s v="Incarnation House"/>
    <s v="3120 N Haskell Ave"/>
    <n v="75204"/>
    <n v="1"/>
    <n v="0"/>
    <n v="16"/>
    <n v="16"/>
    <n v="2"/>
  </r>
  <r>
    <x v="7"/>
    <x v="0"/>
    <d v="2025-01-23T00:00:00"/>
    <d v="2025-01-23T00:00:00"/>
    <s v="Professional Learning Youth Presenter's Fall 2024- Spring 2025"/>
    <x v="0"/>
    <s v="Big Thought HQ"/>
    <s v="1409 Botham Jean Blvd., Suite 1015"/>
    <n v="75215"/>
    <n v="1"/>
    <n v="0"/>
    <n v="3"/>
    <n v="3"/>
    <n v="6"/>
  </r>
  <r>
    <x v="7"/>
    <x v="0"/>
    <d v="2025-01-23T00:00:00"/>
    <d v="2025-01-23T00:00:00"/>
    <s v="Thriving Minds After School "/>
    <x v="0"/>
    <s v="Anne Frank Elementary School"/>
    <s v="5201 Celestial Rd"/>
    <n v="75254"/>
    <n v="1"/>
    <n v="0"/>
    <n v="40"/>
    <n v="40"/>
    <n v="2"/>
  </r>
  <r>
    <x v="7"/>
    <x v="0"/>
    <d v="2025-01-23T00:00:00"/>
    <d v="2025-01-23T00:00:00"/>
    <s v="Thriving Minds After School"/>
    <x v="0"/>
    <s v="Lakewood Elementary School"/>
    <s v="3000 Hillbrook St"/>
    <n v="75214"/>
    <n v="1"/>
    <n v="0"/>
    <n v="42"/>
    <n v="42"/>
    <m/>
  </r>
  <r>
    <x v="7"/>
    <x v="0"/>
    <d v="2025-01-23T00:00:00"/>
    <d v="2025-01-23T00:00:00"/>
    <s v="Thriving Minds After School"/>
    <x v="0"/>
    <s v="Nathan Adams Elementary School"/>
    <s v="12600 Welch Rd"/>
    <n v="75244"/>
    <n v="1"/>
    <n v="0"/>
    <n v="24"/>
    <n v="24"/>
    <m/>
  </r>
  <r>
    <x v="7"/>
    <x v="0"/>
    <d v="2025-01-23T00:00:00"/>
    <d v="2025-01-23T00:00:00"/>
    <s v="Thriving Minds After School"/>
    <x v="0"/>
    <s v="Montessori Academy at Onesimo Hernandez"/>
    <s v="5555 Maple Ave"/>
    <n v="75235"/>
    <n v="1"/>
    <n v="0"/>
    <n v="46"/>
    <n v="46"/>
    <m/>
  </r>
  <r>
    <x v="7"/>
    <x v="0"/>
    <d v="2025-01-23T00:00:00"/>
    <d v="2025-01-23T00:00:00"/>
    <s v="Thriving Minds After School"/>
    <x v="0"/>
    <s v="Prestonwood Montessori at E.D. Walker"/>
    <s v="5700 Wozencraft Dr"/>
    <s v=" 75230"/>
    <n v="1"/>
    <n v="0"/>
    <n v="41"/>
    <n v="41"/>
    <n v="2"/>
  </r>
  <r>
    <x v="7"/>
    <x v="0"/>
    <d v="2025-01-23T00:00:00"/>
    <d v="2025-01-23T00:00:00"/>
    <s v="Thriving Minds After School"/>
    <x v="0"/>
    <s v="Rosemont Lower School"/>
    <s v="1919 Stevens Forest Dr"/>
    <n v="75208"/>
    <n v="1"/>
    <n v="0"/>
    <n v="94"/>
    <n v="94"/>
    <m/>
  </r>
  <r>
    <x v="7"/>
    <x v="0"/>
    <d v="2025-01-23T00:00:00"/>
    <d v="2025-01-23T00:00:00"/>
    <s v="Thriving Minds After School"/>
    <x v="0"/>
    <s v="Rosemont Upper School"/>
    <s v="719 N Montclair Ave"/>
    <n v="75208"/>
    <n v="1"/>
    <n v="0"/>
    <n v="18"/>
    <n v="18"/>
    <m/>
  </r>
  <r>
    <x v="7"/>
    <x v="0"/>
    <d v="2025-01-23T00:00:00"/>
    <d v="2025-01-23T00:00:00"/>
    <s v="Thriving Minds After School"/>
    <x v="0"/>
    <s v="Harry C. Withers Elementary School"/>
    <s v="3959 Northhaven Rd"/>
    <n v="75229"/>
    <n v="1"/>
    <n v="0"/>
    <n v="80"/>
    <n v="80"/>
    <m/>
  </r>
  <r>
    <x v="7"/>
    <x v="0"/>
    <d v="2025-01-23T00:00:00"/>
    <d v="2025-01-23T00:00:00"/>
    <s v="6DQ-R - Observation"/>
    <x v="0"/>
    <s v="Harry C. Withers Elementary School"/>
    <s v="3959 Northhaven Rd"/>
    <n v="75229"/>
    <n v="1"/>
    <n v="0"/>
    <n v="6"/>
    <n v="6"/>
    <m/>
  </r>
  <r>
    <x v="7"/>
    <x v="0"/>
    <d v="2025-01-23T00:00:00"/>
    <d v="2025-01-23T00:00:00"/>
    <s v="6DQ-R - Observation"/>
    <x v="0"/>
    <s v="Harry C. Withers Elementary School"/>
    <s v="3959 Northhaven Rd"/>
    <n v="75229"/>
    <n v="1"/>
    <n v="0"/>
    <n v="11"/>
    <n v="11"/>
    <m/>
  </r>
  <r>
    <x v="7"/>
    <x v="0"/>
    <d v="2025-01-23T00:00:00"/>
    <d v="2025-01-23T00:00:00"/>
    <s v="6DQ-R - Observation"/>
    <x v="0"/>
    <s v="Harry C. Withers Elementary School"/>
    <s v="3959 Northhaven Rd"/>
    <n v="75229"/>
    <n v="1"/>
    <n v="0"/>
    <n v="13"/>
    <n v="13"/>
    <n v="13"/>
  </r>
  <r>
    <x v="7"/>
    <x v="0"/>
    <d v="2025-01-23T00:00:00"/>
    <d v="2025-01-23T00:00:00"/>
    <s v="6DQ-R - Observation"/>
    <x v="0"/>
    <s v="Harry C. Withers Elementary School"/>
    <s v="3959 Northhaven Rd"/>
    <n v="75229"/>
    <n v="1"/>
    <n v="0"/>
    <n v="5"/>
    <n v="5"/>
    <m/>
  </r>
  <r>
    <x v="7"/>
    <x v="0"/>
    <d v="2025-01-23T00:00:00"/>
    <d v="2025-01-23T00:00:00"/>
    <s v="Opportunity Youth Community of Practice"/>
    <x v="0"/>
    <s v="Big Thought HQ"/>
    <s v="1409 Botham Jean Blvd., Suite 1015"/>
    <n v="75215"/>
    <n v="1"/>
    <n v="0"/>
    <n v="15"/>
    <n v="15"/>
    <n v="2"/>
  </r>
  <r>
    <x v="9"/>
    <x v="1"/>
    <d v="2025-01-23T00:00:00"/>
    <d v="2025-01-23T00:00:00"/>
    <s v="Tina's Journey"/>
    <x v="0"/>
    <s v="Dallas Childrens Theatre"/>
    <s v="5938 Skillman St, Dallas, TX "/>
    <n v="75231"/>
    <n v="1"/>
    <n v="0"/>
    <n v="16"/>
    <n v="16"/>
    <m/>
  </r>
  <r>
    <x v="16"/>
    <x v="5"/>
    <d v="2025-01-23T00:00:00"/>
    <d v="2025-01-23T00:00:00"/>
    <s v="Arts &amp; Letters Live"/>
    <x v="0"/>
    <s v="Dallas Museum of Art"/>
    <s v="1717 N Harwood"/>
    <n v="75201"/>
    <n v="1"/>
    <n v="376"/>
    <m/>
    <n v="376"/>
    <m/>
  </r>
  <r>
    <x v="16"/>
    <x v="0"/>
    <d v="2025-01-23T00:00:00"/>
    <d v="2025-01-23T00:00:00"/>
    <s v="Lifeworks Community"/>
    <x v="0"/>
    <s v="Dallas Museum of Art"/>
    <s v="1717 N Harwood"/>
    <n v="75201"/>
    <n v="1"/>
    <m/>
    <n v="18"/>
    <n v="18"/>
    <m/>
  </r>
  <r>
    <x v="16"/>
    <x v="0"/>
    <d v="2025-01-23T00:00:00"/>
    <d v="2025-01-23T00:00:00"/>
    <s v="Go van Gogh"/>
    <x v="0"/>
    <s v="Spanish World School"/>
    <s v="550 N Haskell Ave"/>
    <n v="75246"/>
    <n v="4"/>
    <m/>
    <n v="56"/>
    <n v="56"/>
    <m/>
  </r>
  <r>
    <x v="39"/>
    <x v="0"/>
    <d v="2025-01-23T00:00:00"/>
    <d v="2025-01-23T00:00:00"/>
    <s v="Mentoring/Clinic(DP)"/>
    <x v="0"/>
    <s v="Conrad High School "/>
    <s v="7502 Fair Oaks Ave"/>
    <n v="75231"/>
    <n v="1"/>
    <m/>
    <n v="8"/>
    <n v="8"/>
    <m/>
  </r>
  <r>
    <x v="39"/>
    <x v="0"/>
    <d v="2025-01-23T00:00:00"/>
    <d v="2025-01-23T00:00:00"/>
    <s v="Mentoring/Clinic (BF)"/>
    <x v="0"/>
    <s v="Hill Middle School"/>
    <s v="505 Easton Rd"/>
    <s v=" 75218"/>
    <n v="1"/>
    <m/>
    <n v="20"/>
    <n v="20"/>
    <m/>
  </r>
  <r>
    <x v="39"/>
    <x v="5"/>
    <d v="2025-01-23T00:00:00"/>
    <d v="2025-01-23T00:00:00"/>
    <s v="Wind Symphony Concerto Competition"/>
    <x v="0"/>
    <s v="Sammons Center for the Arts"/>
    <s v="3630 Harry Hines Blvd"/>
    <n v="75219"/>
    <n v="1"/>
    <m/>
    <n v="6"/>
    <n v="6"/>
    <m/>
  </r>
  <r>
    <x v="24"/>
    <x v="0"/>
    <d v="2025-01-23T00:00:00"/>
    <d v="2025-01-23T00:00:00"/>
    <s v="Family Science Night: Perot Museum Exhibits"/>
    <x v="0"/>
    <s v="Aikin Elementary School"/>
    <s v="12300 Pleasant Valley Drive"/>
    <n v="75243"/>
    <n v="1"/>
    <m/>
    <n v="366"/>
    <n v="366"/>
    <m/>
  </r>
  <r>
    <x v="42"/>
    <x v="0"/>
    <d v="2025-01-23T00:00:00"/>
    <d v="2025-01-23T00:00:00"/>
    <s v="Master Class with Ballet Hispánico (Omar Rivera, Eduardo Vilaro)"/>
    <x v="0"/>
    <s v="BTWHSPVA"/>
    <s v="2501 Flora St."/>
    <n v="75201"/>
    <n v="2"/>
    <n v="0"/>
    <n v="150"/>
    <n v="150"/>
    <m/>
  </r>
  <r>
    <x v="42"/>
    <x v="5"/>
    <d v="2025-01-23T00:00:00"/>
    <d v="2025-01-23T00:00:00"/>
    <s v="Student and Artist Talkback with Eduardo Vilaro"/>
    <x v="0"/>
    <s v="BTWHSPVA"/>
    <s v="2501 Flora St."/>
    <n v="75201"/>
    <n v="1"/>
    <n v="0"/>
    <n v="150"/>
    <n v="150"/>
    <m/>
  </r>
  <r>
    <x v="42"/>
    <x v="1"/>
    <d v="2025-01-23T00:00:00"/>
    <d v="2025-01-24T00:00:00"/>
    <s v="Ballet Hispánico Rehearsals"/>
    <x v="0"/>
    <s v="Moody Performance Hall"/>
    <s v="2520 Flora St."/>
    <n v="75201"/>
    <n v="2"/>
    <n v="0"/>
    <n v="44"/>
    <n v="44"/>
    <m/>
  </r>
  <r>
    <x v="33"/>
    <x v="0"/>
    <d v="2025-01-23T00:00:00"/>
    <d v="2025-01-23T00:00:00"/>
    <s v="MELODIES OF HOPE Panel with UT Southwestern"/>
    <x v="0"/>
    <s v="Winspear Opera House"/>
    <s v="2403 Flora St"/>
    <n v="75201"/>
    <n v="1"/>
    <n v="0"/>
    <n v="576"/>
    <n v="576"/>
    <m/>
  </r>
  <r>
    <x v="33"/>
    <x v="3"/>
    <d v="2025-01-23T00:00:00"/>
    <d v="2025-01-23T00:00:00"/>
    <s v="Hart Institute for Women Conductors Crescendo Event"/>
    <x v="0"/>
    <s v="Karayanis Rehearsal and Production Center"/>
    <s v="4301 S Fitzhugh Ave"/>
    <n v="75210"/>
    <n v="1"/>
    <n v="0"/>
    <n v="12"/>
    <n v="12"/>
    <m/>
  </r>
  <r>
    <x v="46"/>
    <x v="4"/>
    <d v="2025-01-23T00:00:00"/>
    <d v="2025-01-30T00:00:00"/>
    <s v="Choral Music Education Initiative"/>
    <x v="0"/>
    <s v="W.E. Greiner Exploratory Arts Academy"/>
    <s v="501 S Edgefield Ave"/>
    <n v="75208"/>
    <n v="5"/>
    <n v="0"/>
    <n v="237"/>
    <n v="20"/>
    <m/>
  </r>
  <r>
    <x v="30"/>
    <x v="5"/>
    <d v="2025-01-23T00:00:00"/>
    <d v="2025-01-31T00:00:00"/>
    <s v="Debbie Does Dallas"/>
    <x v="0"/>
    <s v="Theatre Too"/>
    <s v="2688 Laclede St. #120"/>
    <n v="75201"/>
    <n v="4"/>
    <n v="76"/>
    <n v="91"/>
    <n v="167"/>
    <m/>
  </r>
  <r>
    <x v="33"/>
    <x v="5"/>
    <d v="2025-01-23T00:00:00"/>
    <d v="2025-01-23T00:00:00"/>
    <s v="MELODIES OF HOPE Livestream Panel"/>
    <x v="1"/>
    <s v="VIRTUAL"/>
    <s v="VIRTUAL"/>
    <s v="VIRTUAL"/>
    <n v="1"/>
    <n v="0"/>
    <n v="59"/>
    <n v="59"/>
    <m/>
  </r>
  <r>
    <x v="18"/>
    <x v="2"/>
    <d v="2025-01-23T00:00:00"/>
    <d v="2025-01-23T00:00:00"/>
    <s v="TaKeTiNa "/>
    <x v="0"/>
    <s v="La Cantera Arts Conservatory"/>
    <s v="1050 N Westmoreland #328"/>
    <n v="75211"/>
    <n v="1"/>
    <n v="0"/>
    <n v="10"/>
    <n v="10"/>
    <m/>
  </r>
  <r>
    <x v="18"/>
    <x v="0"/>
    <d v="2025-01-23T00:00:00"/>
    <d v="2025-01-23T00:00:00"/>
    <s v="Salsa Class"/>
    <x v="0"/>
    <s v="La Cantera Arts Conservatory"/>
    <s v="1050 N Wesmoreland #328"/>
    <n v="75211"/>
    <n v="3"/>
    <n v="0"/>
    <n v="5"/>
    <n v="15"/>
    <m/>
  </r>
  <r>
    <x v="42"/>
    <x v="5"/>
    <d v="2025-01-24T00:00:00"/>
    <d v="2025-01-24T00:00:00"/>
    <s v="Santos Salon with Ballet Hispánico's Eduardo Vilaro and Choreographer Gustavo Ramírez Sansano (Live Stream)"/>
    <x v="1"/>
    <s v="Virtual"/>
    <s v="Virtual"/>
    <s v="Virtual"/>
    <n v="1"/>
    <n v="0"/>
    <n v="75"/>
    <n v="75"/>
    <m/>
  </r>
  <r>
    <x v="43"/>
    <x v="5"/>
    <d v="2025-01-24T00:00:00"/>
    <d v="2025-01-24T00:00:00"/>
    <s v="Dallas Area Senior Concerts"/>
    <x v="0"/>
    <s v="The Tradition Prestonwood: IL"/>
    <s v="15250 Prestonwood Blvd"/>
    <s v="75248"/>
    <n v="1"/>
    <n v="0"/>
    <n v="55"/>
    <n v="55"/>
    <m/>
  </r>
  <r>
    <x v="43"/>
    <x v="5"/>
    <d v="2025-01-24T00:00:00"/>
    <d v="2025-01-24T00:00:00"/>
    <s v="Dallas Area Senior Concerts"/>
    <x v="0"/>
    <s v="Caruth Haven Court"/>
    <s v="5585 Caruth Haven Lane"/>
    <s v="75225"/>
    <n v="1"/>
    <n v="0"/>
    <n v="60"/>
    <n v="60"/>
    <m/>
  </r>
  <r>
    <x v="43"/>
    <x v="5"/>
    <d v="2025-01-24T00:00:00"/>
    <d v="2025-01-24T00:00:00"/>
    <s v="Dallas Area Senior Concerts"/>
    <x v="0"/>
    <s v="Vitality Living Preston Hollow: MC"/>
    <s v="11409 N. Central Expressway"/>
    <s v="75243"/>
    <n v="1"/>
    <n v="0"/>
    <n v="10"/>
    <n v="10"/>
    <n v="13"/>
  </r>
  <r>
    <x v="43"/>
    <x v="5"/>
    <d v="2025-01-24T00:00:00"/>
    <d v="2025-01-24T00:00:00"/>
    <s v="Dallas Area Senior Concerts"/>
    <x v="0"/>
    <s v="The Tradition Prestonwood: IL"/>
    <s v="15250 Prestonwood Blvd"/>
    <s v="75248"/>
    <n v="1"/>
    <n v="0"/>
    <n v="55"/>
    <n v="55"/>
    <m/>
  </r>
  <r>
    <x v="43"/>
    <x v="5"/>
    <d v="2025-01-24T00:00:00"/>
    <d v="2025-01-24T00:00:00"/>
    <s v="Dallas Area Senior Concerts"/>
    <x v="0"/>
    <s v="Vitality Living Preston Hollow: MC"/>
    <s v="11409 N. Central Expressway"/>
    <s v="75243"/>
    <n v="1"/>
    <n v="0"/>
    <n v="10"/>
    <n v="10"/>
    <m/>
  </r>
  <r>
    <x v="7"/>
    <x v="0"/>
    <d v="2025-01-24T00:00:00"/>
    <d v="2025-01-24T00:00:00"/>
    <s v="Thriving Minds After School "/>
    <x v="0"/>
    <s v="Anne Frank Elementary School"/>
    <s v="5201 Celestial Rd"/>
    <n v="75254"/>
    <n v="1"/>
    <n v="0"/>
    <n v="40"/>
    <n v="40"/>
    <n v="2"/>
  </r>
  <r>
    <x v="7"/>
    <x v="0"/>
    <d v="2025-01-24T00:00:00"/>
    <d v="2025-01-24T00:00:00"/>
    <s v="Thriving Minds After School"/>
    <x v="0"/>
    <s v="Lakewood Elementary School"/>
    <s v="3000 Hillbrook St"/>
    <n v="75214"/>
    <n v="1"/>
    <n v="0"/>
    <n v="37"/>
    <n v="37"/>
    <m/>
  </r>
  <r>
    <x v="7"/>
    <x v="0"/>
    <d v="2025-01-24T00:00:00"/>
    <d v="2025-01-24T00:00:00"/>
    <s v="Thriving Minds After School"/>
    <x v="0"/>
    <s v="Nathan Adams Elementary School"/>
    <s v="12600 Welch Rd"/>
    <n v="75244"/>
    <n v="1"/>
    <n v="0"/>
    <n v="24"/>
    <n v="24"/>
    <n v="13"/>
  </r>
  <r>
    <x v="7"/>
    <x v="0"/>
    <d v="2025-01-24T00:00:00"/>
    <d v="2025-01-24T00:00:00"/>
    <s v="Thriving Minds After School"/>
    <x v="0"/>
    <s v="Montessori Academy at Onesimo Hernandez"/>
    <s v="5555 Maple Ave"/>
    <n v="75235"/>
    <n v="1"/>
    <n v="0"/>
    <n v="45"/>
    <n v="45"/>
    <m/>
  </r>
  <r>
    <x v="7"/>
    <x v="0"/>
    <d v="2025-01-24T00:00:00"/>
    <d v="2025-01-24T00:00:00"/>
    <s v="Thriving Minds After School"/>
    <x v="0"/>
    <s v="Prestonwood Montessori at E.D. Walker"/>
    <s v="5700 Wozencraft Dr"/>
    <s v=" 75230"/>
    <n v="1"/>
    <n v="0"/>
    <n v="42"/>
    <n v="42"/>
    <n v="2"/>
  </r>
  <r>
    <x v="7"/>
    <x v="0"/>
    <d v="2025-01-24T00:00:00"/>
    <d v="2025-01-24T00:00:00"/>
    <s v="Thriving Minds After School"/>
    <x v="0"/>
    <s v="Rosemont Lower School"/>
    <s v="1919 Stevens Forest Dr"/>
    <n v="75208"/>
    <n v="1"/>
    <n v="0"/>
    <n v="66"/>
    <n v="66"/>
    <m/>
  </r>
  <r>
    <x v="7"/>
    <x v="0"/>
    <d v="2025-01-24T00:00:00"/>
    <d v="2025-01-24T00:00:00"/>
    <s v="Thriving Minds After School"/>
    <x v="0"/>
    <s v="Rosemont Upper School"/>
    <s v="719 N Montclair Ave"/>
    <n v="75208"/>
    <n v="1"/>
    <n v="0"/>
    <n v="21"/>
    <n v="21"/>
    <m/>
  </r>
  <r>
    <x v="7"/>
    <x v="0"/>
    <d v="2025-01-24T00:00:00"/>
    <d v="2025-01-24T00:00:00"/>
    <s v="Thriving Minds After School"/>
    <x v="0"/>
    <s v="Harry C. Withers Elementary School"/>
    <s v="3959 Northhaven Rd"/>
    <n v="75229"/>
    <n v="1"/>
    <n v="0"/>
    <n v="14"/>
    <n v="14"/>
    <m/>
  </r>
  <r>
    <x v="9"/>
    <x v="1"/>
    <d v="2025-01-24T00:00:00"/>
    <d v="2025-01-24T00:00:00"/>
    <s v="Tina's Journey"/>
    <x v="0"/>
    <s v="Dallas Childrens Theatre"/>
    <s v="5938 Skillman St, Dallas, TX "/>
    <n v="75231"/>
    <n v="1"/>
    <n v="0"/>
    <n v="13"/>
    <n v="13"/>
    <m/>
  </r>
  <r>
    <x v="13"/>
    <x v="4"/>
    <d v="2025-01-24T00:00:00"/>
    <d v="2025-01-24T00:00:00"/>
    <s v="Curtains Up On Reading- Rosemont Primary- showcases"/>
    <x v="0"/>
    <s v="Rosemont Primary"/>
    <s v="1919 Stevens Forest Dr"/>
    <n v="75208"/>
    <n v="1"/>
    <m/>
    <n v="124"/>
    <n v="124"/>
    <m/>
  </r>
  <r>
    <x v="16"/>
    <x v="0"/>
    <d v="2025-01-24T00:00:00"/>
    <d v="2025-01-31T00:00:00"/>
    <s v="HIPPY"/>
    <x v="0"/>
    <s v="Dallas Museum of Art"/>
    <s v="1717 N Harwood"/>
    <n v="75201"/>
    <n v="2"/>
    <m/>
    <n v="82"/>
    <n v="82"/>
    <m/>
  </r>
  <r>
    <x v="38"/>
    <x v="5"/>
    <d v="2025-01-24T00:00:00"/>
    <d v="2025-01-24T00:00:00"/>
    <s v="POETRY READING WITH JOSHUA GOTTLIEB-MILLER, JOANNA FUHRMAN, AND NOMI STONE"/>
    <x v="0"/>
    <s v="Deep Vellum Publishing"/>
    <s v="3000 Commerce"/>
    <n v="75226"/>
    <n v="1"/>
    <n v="0"/>
    <n v="50"/>
    <n v="50"/>
    <m/>
  </r>
  <r>
    <x v="39"/>
    <x v="0"/>
    <d v="2025-01-24T00:00:00"/>
    <d v="2025-01-24T00:00:00"/>
    <s v="Mentoring/Clinic (MB)"/>
    <x v="0"/>
    <s v="Piedmont Global Academy"/>
    <s v="7625 Hume Dr, Dallas"/>
    <n v="75227"/>
    <n v="1"/>
    <m/>
    <n v="19"/>
    <n v="19"/>
    <m/>
  </r>
  <r>
    <x v="40"/>
    <x v="2"/>
    <d v="2025-01-24T00:00:00"/>
    <d v="2025-01-24T00:00:00"/>
    <s v="Educational outreach"/>
    <x v="0"/>
    <s v="Carter High School"/>
    <s v="1819 W. Wheatland Rd."/>
    <n v="75232"/>
    <n v="1"/>
    <m/>
    <n v="20"/>
    <n v="20"/>
    <m/>
  </r>
  <r>
    <x v="24"/>
    <x v="0"/>
    <d v="2025-01-24T00:00:00"/>
    <d v="2025-01-31T00:00:00"/>
    <s v="Onsite Demo: Suiting Up for Space"/>
    <x v="0"/>
    <s v="Perot Museum of Nature and Science"/>
    <s v="2201 N Field Street"/>
    <n v="75201"/>
    <n v="7"/>
    <n v="137"/>
    <n v="552"/>
    <n v="689"/>
    <m/>
  </r>
  <r>
    <x v="42"/>
    <x v="5"/>
    <d v="2025-01-24T00:00:00"/>
    <d v="2025-01-24T00:00:00"/>
    <s v="Ballet Hispánico Student Matinee Performance"/>
    <x v="0"/>
    <s v="Moody Performance Hall"/>
    <s v="2520 Flora St."/>
    <n v="75201"/>
    <n v="1"/>
    <n v="0"/>
    <n v="600"/>
    <n v="600"/>
    <n v="2"/>
  </r>
  <r>
    <x v="42"/>
    <x v="5"/>
    <d v="2025-01-24T00:00:00"/>
    <d v="2025-01-24T00:00:00"/>
    <s v="Santos Salon with Ballet Hispánico's Eduardo Vilaro and Choreographer Gustavo Ramírez Sansano"/>
    <x v="0"/>
    <s v="Moody Performance Hall"/>
    <s v="2520 Flora St."/>
    <n v="75201"/>
    <n v="1"/>
    <n v="0"/>
    <n v="65"/>
    <n v="65"/>
    <n v="2"/>
  </r>
  <r>
    <x v="42"/>
    <x v="5"/>
    <d v="2025-01-24T00:00:00"/>
    <d v="2025-01-24T00:00:00"/>
    <s v="Ballet Hispánico &quot;CARMEN.maquia&quot; Performance"/>
    <x v="0"/>
    <s v="Moody Performance Hall"/>
    <s v="2520 Flora St."/>
    <n v="75201"/>
    <n v="1"/>
    <n v="395"/>
    <n v="247"/>
    <n v="642"/>
    <m/>
  </r>
  <r>
    <x v="42"/>
    <x v="3"/>
    <d v="2025-01-24T00:00:00"/>
    <d v="2025-01-25T00:00:00"/>
    <s v="Ballet Hispánico Post-Performance Artist Talkbacks"/>
    <x v="0"/>
    <s v="Moody Performance Hall"/>
    <s v="2520 Flora St."/>
    <n v="75201"/>
    <n v="2"/>
    <n v="0"/>
    <n v="160"/>
    <n v="160"/>
    <m/>
  </r>
  <r>
    <x v="26"/>
    <x v="0"/>
    <d v="2025-01-24T00:00:00"/>
    <d v="2025-01-24T00:00:00"/>
    <s v="Performing Arts Matters Afterschool Prog."/>
    <x v="0"/>
    <s v="Various Schools"/>
    <s v="N/A"/>
    <s v="N/A"/>
    <n v="1"/>
    <n v="0"/>
    <n v="428"/>
    <n v="428"/>
    <m/>
  </r>
  <r>
    <x v="26"/>
    <x v="5"/>
    <d v="2025-01-24T00:00:00"/>
    <d v="2025-01-24T00:00:00"/>
    <s v="Poets N Jazz #3 - Kanei-Quinn"/>
    <x v="0"/>
    <s v="TBAAL "/>
    <s v="1309 Canton Street"/>
    <n v="75202"/>
    <n v="1"/>
    <n v="168"/>
    <n v="0"/>
    <n v="168"/>
    <n v="13"/>
  </r>
  <r>
    <x v="26"/>
    <x v="3"/>
    <d v="2025-01-24T00:00:00"/>
    <d v="2025-01-24T00:00:00"/>
    <s v="KBH Convention Center Meeting"/>
    <x v="0"/>
    <s v="TBAAL "/>
    <s v="1309 Canton Street"/>
    <n v="75202"/>
    <n v="1"/>
    <n v="0"/>
    <n v="38"/>
    <n v="38"/>
    <m/>
  </r>
  <r>
    <x v="33"/>
    <x v="3"/>
    <d v="2025-01-24T00:00:00"/>
    <d v="2025-01-24T00:00:00"/>
    <s v="Hart Institute for Women Conductors Luncheon"/>
    <x v="0"/>
    <s v="Winspear Opera House"/>
    <s v="2403 Flora St"/>
    <n v="75201"/>
    <n v="1"/>
    <n v="0"/>
    <n v="118"/>
    <n v="118"/>
    <m/>
  </r>
  <r>
    <x v="32"/>
    <x v="8"/>
    <d v="2025-01-24T00:00:00"/>
    <d v="2025-01-24T00:00:00"/>
    <s v="USAFF co-presents special screening of &quot;Blue Velvet&quot; (presented with the Angelika Dallas)"/>
    <x v="0"/>
    <s v="Angelika Film Center Dallas"/>
    <s v="5321 E Mockingbird Ln"/>
    <n v="75206"/>
    <n v="1"/>
    <n v="123"/>
    <n v="0"/>
    <n v="123"/>
    <m/>
  </r>
  <r>
    <x v="37"/>
    <x v="0"/>
    <s v="1/25/2025"/>
    <s v="1/25/2025"/>
    <s v="Saturday Stone Soup"/>
    <x v="1"/>
    <s v="Virtual"/>
    <s v="Virtual"/>
    <s v="Virtual"/>
    <n v="1"/>
    <n v="0"/>
    <n v="8"/>
    <n v="8"/>
    <m/>
  </r>
  <r>
    <x v="0"/>
    <x v="1"/>
    <d v="2025-01-25T00:00:00"/>
    <d v="2025-01-25T00:00:00"/>
    <s v="Mini Professional Ballet Folklorico Company"/>
    <x v="0"/>
    <s v="Anita Martinez Recreation Center"/>
    <s v="3212 N Winnetka Ave, Dallas, TX 75212"/>
    <m/>
    <n v="1"/>
    <n v="8"/>
    <n v="0"/>
    <n v="8"/>
    <m/>
  </r>
  <r>
    <x v="0"/>
    <x v="0"/>
    <d v="2025-01-25T00:00:00"/>
    <d v="2025-01-25T00:00:00"/>
    <s v="ANMBF Dance Academy Ballet Folklorico Toddlers 9:30 AM"/>
    <x v="0"/>
    <s v="Anita Martinez Recreation Center"/>
    <s v="3212 N Winnetka Ave, Dallas, TX 75212"/>
    <m/>
    <n v="1"/>
    <n v="24"/>
    <n v="0"/>
    <n v="24"/>
    <m/>
  </r>
  <r>
    <x v="0"/>
    <x v="0"/>
    <d v="2025-01-25T00:00:00"/>
    <d v="2025-01-25T00:00:00"/>
    <s v="ANMBF Dance Academy Classical Ballet Kids 9:30 AM"/>
    <x v="0"/>
    <s v="Anita Martinez Recreation Center"/>
    <s v="3212 N Winnetka Ave, Dallas, TX 75212"/>
    <m/>
    <n v="1"/>
    <n v="6"/>
    <n v="0"/>
    <n v="6"/>
    <m/>
  </r>
  <r>
    <x v="0"/>
    <x v="0"/>
    <d v="2025-01-25T00:00:00"/>
    <d v="2025-01-25T00:00:00"/>
    <s v="ANMBF Dance Academy Ballet Folklorico Kids 10:30 AM"/>
    <x v="0"/>
    <s v="Anita Martinez Recreation Center"/>
    <s v="3212 N Winnetka Ave, Dallas, TX 75212"/>
    <m/>
    <n v="1"/>
    <n v="22"/>
    <n v="0"/>
    <n v="22"/>
    <n v="7"/>
  </r>
  <r>
    <x v="0"/>
    <x v="0"/>
    <d v="2025-01-25T00:00:00"/>
    <d v="2025-01-25T00:00:00"/>
    <s v="ANMBF Dance Academy Classical Ballet Toddlers 10:30 AM"/>
    <x v="0"/>
    <s v="Anita Martinez Recreation Center"/>
    <s v="3212 N Winnetka Ave, Dallas, TX 75212"/>
    <m/>
    <n v="1"/>
    <n v="5"/>
    <n v="0"/>
    <n v="5"/>
    <n v="2"/>
  </r>
  <r>
    <x v="0"/>
    <x v="0"/>
    <d v="2025-01-25T00:00:00"/>
    <d v="2025-01-25T00:00:00"/>
    <s v="ANMBF Dance Academy Ballet Folklorico Teen and Adult 11:30 AM"/>
    <x v="0"/>
    <s v="Anita Martinez Recreation Center"/>
    <s v="3212 N Winnetka Ave, Dallas, TX 75212"/>
    <m/>
    <n v="1"/>
    <n v="12"/>
    <n v="0"/>
    <n v="12"/>
    <n v="2"/>
  </r>
  <r>
    <x v="0"/>
    <x v="0"/>
    <d v="2025-01-25T00:00:00"/>
    <d v="2025-01-25T00:00:00"/>
    <s v="ANMBF Dance Academy Ballet Folklorico Kids Intermediate 11:30 AM"/>
    <x v="0"/>
    <s v="Anita Martinez Recreation Center"/>
    <s v="3212 N Winnetka Ave, Dallas, TX 75212"/>
    <m/>
    <n v="1"/>
    <n v="6"/>
    <n v="0"/>
    <n v="6"/>
    <m/>
  </r>
  <r>
    <x v="31"/>
    <x v="3"/>
    <d v="2025-01-03T00:00:00"/>
    <d v="2025-02-03T00:00:00"/>
    <s v="NO EVENTS THIS MONTH"/>
    <x v="2"/>
    <m/>
    <m/>
    <m/>
    <m/>
    <m/>
    <m/>
    <n v="0"/>
    <m/>
  </r>
  <r>
    <x v="0"/>
    <x v="0"/>
    <d v="2025-01-25T00:00:00"/>
    <d v="2025-01-25T00:00:00"/>
    <s v="ANMBF Dance Academy Ballet Folklorico Teen and Adult 12:30 PM"/>
    <x v="0"/>
    <s v="Anita Martinez Recreation Center"/>
    <s v="3212 N Winnetka Ave, Dallas, TX 75212"/>
    <m/>
    <n v="1"/>
    <n v="4"/>
    <n v="0"/>
    <n v="4"/>
    <m/>
  </r>
  <r>
    <x v="2"/>
    <x v="0"/>
    <d v="2025-01-25T00:00:00"/>
    <d v="2025-01-25T00:00:00"/>
    <s v="AiR: Make Your Own Zine with Strange Girl"/>
    <x v="0"/>
    <s v="Arts Mission Oak Cliff"/>
    <s v="410 S Windomere Ave"/>
    <n v="75208"/>
    <n v="1"/>
    <n v="3"/>
    <n v="7"/>
    <n v="10"/>
    <m/>
  </r>
  <r>
    <x v="5"/>
    <x v="1"/>
    <d v="2025-01-25T00:00:00"/>
    <d v="2025-01-25T00:00:00"/>
    <s v="My First Classic - Don Q"/>
    <x v="0"/>
    <s v="BNT Studios"/>
    <s v="10675 E. Northwest Higway, Suite 2400"/>
    <n v="75238"/>
    <n v="5"/>
    <n v="0"/>
    <n v="25"/>
    <n v="25"/>
    <m/>
  </r>
  <r>
    <x v="7"/>
    <x v="0"/>
    <d v="2025-01-25T00:00:00"/>
    <d v="2025-01-25T00:00:00"/>
    <s v="Professional Learning Youth Presenter's Fall 2024- Spring 2025"/>
    <x v="0"/>
    <s v="Big Thought HQ"/>
    <s v="1409 Botham Jean Blvd., Suite 1015"/>
    <n v="75215"/>
    <n v="1"/>
    <n v="0"/>
    <n v="3"/>
    <n v="3"/>
    <m/>
  </r>
  <r>
    <x v="7"/>
    <x v="0"/>
    <d v="2025-01-25T00:00:00"/>
    <d v="2025-01-25T00:00:00"/>
    <s v="The Fellowship Initiative"/>
    <x v="0"/>
    <s v="Big Thought HQ"/>
    <s v="1409 Botham Jean Blvd., Suite 1015"/>
    <n v="75215"/>
    <n v="1"/>
    <n v="0"/>
    <n v="25"/>
    <n v="25"/>
    <m/>
  </r>
  <r>
    <x v="7"/>
    <x v="0"/>
    <d v="2025-01-25T00:00:00"/>
    <d v="2025-01-25T00:00:00"/>
    <s v="YOUTH - Facilitators Guide"/>
    <x v="0"/>
    <s v="Big Thought HQ"/>
    <s v="1409 Botham Jean Blvd., Suite 1015"/>
    <n v="75215"/>
    <n v="1"/>
    <n v="0"/>
    <n v="6"/>
    <n v="6"/>
    <n v="2"/>
  </r>
  <r>
    <x v="9"/>
    <x v="1"/>
    <d v="2025-01-25T00:00:00"/>
    <d v="2025-01-25T00:00:00"/>
    <s v="Tina's Journey"/>
    <x v="0"/>
    <s v="Dallas Childrens Theatre"/>
    <s v="5938 Skillman St, Dallas, TX "/>
    <n v="75231"/>
    <n v="1"/>
    <n v="0"/>
    <n v="13"/>
    <n v="13"/>
    <m/>
  </r>
  <r>
    <x v="13"/>
    <x v="5"/>
    <d v="2025-01-25T00:00:00"/>
    <d v="2025-01-26T00:00:00"/>
    <s v="Pete the Cat- public"/>
    <x v="0"/>
    <s v="Rosewood Center for Family Arts"/>
    <s v="5938 Skillman St"/>
    <n v="75231"/>
    <n v="4"/>
    <n v="685"/>
    <n v="526"/>
    <n v="1211"/>
    <m/>
  </r>
  <r>
    <x v="13"/>
    <x v="3"/>
    <d v="2025-01-25T00:00:00"/>
    <d v="2025-01-26T00:00:00"/>
    <s v="Volunteers- ushers"/>
    <x v="0"/>
    <s v="Rosewood Center for Family Arts"/>
    <s v="5938 Skillman St"/>
    <n v="75231"/>
    <n v="4"/>
    <m/>
    <n v="16"/>
    <n v="16"/>
    <m/>
  </r>
  <r>
    <x v="16"/>
    <x v="0"/>
    <d v="2025-01-25T00:00:00"/>
    <d v="2025-01-25T00:00:00"/>
    <s v="Sensory Day at the FOFM"/>
    <x v="0"/>
    <s v="Frontiers of Flight Museum"/>
    <s v="6911 Lemmon Ave"/>
    <n v="75235"/>
    <n v="1"/>
    <m/>
    <n v="230"/>
    <n v="230"/>
    <m/>
  </r>
  <r>
    <x v="39"/>
    <x v="3"/>
    <d v="2025-01-25T00:00:00"/>
    <d v="2025-01-25T00:00:00"/>
    <s v="Judging Pre-UIL Solo&amp;Ensemble (CR)"/>
    <x v="0"/>
    <s v="Mata Elementary School"/>
    <s v="7420 La Vista Dr"/>
    <n v="75214"/>
    <n v="1"/>
    <m/>
    <n v="100"/>
    <n v="100"/>
    <m/>
  </r>
  <r>
    <x v="24"/>
    <x v="0"/>
    <d v="2025-01-25T00:00:00"/>
    <d v="2025-01-25T00:00:00"/>
    <s v="Tech Truck "/>
    <x v="0"/>
    <s v="Dallas ISD STEM Expo"/>
    <s v="1010 1st Ave"/>
    <n v="75210"/>
    <n v="1"/>
    <m/>
    <n v="3000"/>
    <n v="3000"/>
    <m/>
  </r>
  <r>
    <x v="42"/>
    <x v="5"/>
    <d v="2025-01-25T00:00:00"/>
    <d v="2025-01-25T00:00:00"/>
    <s v="Ballet Hispánico &quot;CARMEN.maquia&quot; Performances"/>
    <x v="0"/>
    <s v="Moody Performance Hall"/>
    <s v="2520 Flora St."/>
    <n v="75201"/>
    <n v="2"/>
    <n v="619"/>
    <n v="214"/>
    <n v="833"/>
    <m/>
  </r>
  <r>
    <x v="49"/>
    <x v="1"/>
    <d v="2025-01-25T00:00:00"/>
    <d v="2025-01-25T00:00:00"/>
    <s v="Bandan Koro Rehearsal "/>
    <x v="0"/>
    <s v="Sammons Center for the Arts"/>
    <s v="3630 Harry Hines Blvd"/>
    <n v="75219"/>
    <n v="1"/>
    <n v="0"/>
    <n v="20"/>
    <n v="20"/>
    <m/>
  </r>
  <r>
    <x v="49"/>
    <x v="0"/>
    <d v="2025-01-25T00:00:00"/>
    <d v="2025-01-25T00:00:00"/>
    <s v="BK Saturdays - Bandan Koro Community Class "/>
    <x v="0"/>
    <s v="Sammons Center for the Arts"/>
    <s v="3630 Harry Hines Blvd"/>
    <n v="75219"/>
    <n v="1"/>
    <n v="0"/>
    <n v="45"/>
    <n v="45"/>
    <m/>
  </r>
  <r>
    <x v="49"/>
    <x v="0"/>
    <d v="2025-01-25T00:00:00"/>
    <d v="2025-01-25T00:00:00"/>
    <s v="BK on the Move"/>
    <x v="0"/>
    <s v="Friendship West Baptist Church"/>
    <s v="2020 W Wheatland Rd"/>
    <n v="75232"/>
    <n v="1"/>
    <n v="0"/>
    <n v="150"/>
    <n v="150"/>
    <m/>
  </r>
  <r>
    <x v="26"/>
    <x v="5"/>
    <d v="2025-01-25T00:00:00"/>
    <d v="2025-01-25T00:00:00"/>
    <s v="Poets N Jazz #3 - Kanei-Quinn"/>
    <x v="0"/>
    <s v="TBAAL "/>
    <s v="1309 Canton Street"/>
    <n v="75202"/>
    <n v="1"/>
    <n v="148"/>
    <n v="0"/>
    <n v="148"/>
    <m/>
  </r>
  <r>
    <x v="28"/>
    <x v="0"/>
    <d v="2025-01-25T00:00:00"/>
    <d v="2025-01-25T00:00:00"/>
    <s v="Line Dance Classes with Tony New"/>
    <x v="0"/>
    <s v="Bruce Wood Dance Studio"/>
    <s v="101 Howell St."/>
    <n v="75207"/>
    <n v="1"/>
    <n v="50"/>
    <n v="10"/>
    <n v="60"/>
    <m/>
  </r>
  <r>
    <x v="33"/>
    <x v="5"/>
    <d v="2025-01-25T00:00:00"/>
    <d v="2025-01-25T00:00:00"/>
    <s v="HART INSTITUTE FOR WOMEN CONDUCTORS Showcase Concert"/>
    <x v="0"/>
    <s v="Winspear Opera House"/>
    <s v="2403 Flora St"/>
    <n v="75201"/>
    <n v="1"/>
    <n v="577"/>
    <n v="397"/>
    <n v="974"/>
    <m/>
  </r>
  <r>
    <x v="48"/>
    <x v="0"/>
    <d v="2025-01-25T00:00:00"/>
    <d v="2025-01-25T00:00:00"/>
    <s v="PFF"/>
    <x v="0"/>
    <m/>
    <m/>
    <m/>
    <m/>
    <m/>
    <m/>
    <n v="11"/>
    <m/>
  </r>
  <r>
    <x v="18"/>
    <x v="0"/>
    <d v="2025-01-25T00:00:00"/>
    <d v="2025-01-25T00:00:00"/>
    <s v="SAT Music Class "/>
    <x v="0"/>
    <s v="North Texas Performing Arts"/>
    <s v="12300 N Inwood Rd "/>
    <n v="75244"/>
    <n v="3"/>
    <n v="0"/>
    <n v="5"/>
    <n v="15"/>
    <n v="2"/>
  </r>
  <r>
    <x v="18"/>
    <x v="0"/>
    <d v="2025-01-25T00:00:00"/>
    <d v="2025-01-25T00:00:00"/>
    <s v="SAT Beginner dance"/>
    <x v="0"/>
    <s v="North Texas Performing Arts"/>
    <s v="12300 N Inwood Rd "/>
    <n v="75244"/>
    <n v="3"/>
    <n v="0"/>
    <n v="6"/>
    <n v="18"/>
    <m/>
  </r>
  <r>
    <x v="18"/>
    <x v="0"/>
    <d v="2025-01-25T00:00:00"/>
    <d v="2025-01-25T00:00:00"/>
    <s v="Inter. SAT Dance w live guitar"/>
    <x v="0"/>
    <s v="North Texas Performing Arts"/>
    <s v="12300 N Inwood Rd "/>
    <n v="75244"/>
    <n v="3"/>
    <n v="0"/>
    <n v="3"/>
    <n v="9"/>
    <m/>
  </r>
  <r>
    <x v="22"/>
    <x v="8"/>
    <s v="1/25/2025"/>
    <s v="1/25/2025"/>
    <s v="Access Program: Sensory Day at Frontiers of Flight Museum"/>
    <x v="0"/>
    <s v="Fronteirs of Flight Museum"/>
    <m/>
    <n v="75209"/>
    <n v="1"/>
    <m/>
    <n v="210"/>
    <n v="210"/>
    <m/>
  </r>
  <r>
    <x v="22"/>
    <x v="0"/>
    <s v="1/25/2025"/>
    <s v="1/25/2025"/>
    <s v="Gallery Talk: Frances Bagley"/>
    <x v="0"/>
    <s v="Nasher Sculpture Center"/>
    <s v="2001 Flora St. "/>
    <n v="75201"/>
    <m/>
    <m/>
    <n v="23"/>
    <n v="23"/>
    <m/>
  </r>
  <r>
    <x v="9"/>
    <x v="1"/>
    <d v="2025-01-26T00:00:00"/>
    <d v="2025-01-26T00:00:00"/>
    <s v="Tina's Journey"/>
    <x v="0"/>
    <s v="Dallas Childrens Theatre"/>
    <s v="5938 Skillman St, Dallas, TX "/>
    <n v="75231"/>
    <n v="1"/>
    <n v="0"/>
    <n v="14"/>
    <n v="14"/>
    <m/>
  </r>
  <r>
    <x v="39"/>
    <x v="1"/>
    <d v="2025-01-26T00:00:00"/>
    <d v="2025-01-26T00:00:00"/>
    <s v="Ensemble Rehearsals "/>
    <x v="0"/>
    <s v="Sammons Center for the Arts"/>
    <s v="3630 Harry Hines Blvd"/>
    <n v="75219"/>
    <n v="6"/>
    <n v="329"/>
    <n v="34"/>
    <n v="363"/>
    <m/>
  </r>
  <r>
    <x v="26"/>
    <x v="3"/>
    <d v="2025-01-26T00:00:00"/>
    <d v="2025-01-26T00:00:00"/>
    <s v="Reunion Church"/>
    <x v="0"/>
    <s v="TBAAL "/>
    <s v="1309 Canton Street"/>
    <n v="75201"/>
    <n v="1"/>
    <n v="1"/>
    <n v="544"/>
    <n v="544"/>
    <n v="10"/>
  </r>
  <r>
    <x v="33"/>
    <x v="5"/>
    <d v="2025-01-26T00:00:00"/>
    <d v="2025-01-26T00:00:00"/>
    <s v="TITUS FAMILY RECITAL with Christian Gerhauer"/>
    <x v="0"/>
    <s v="Moody Performance Hall"/>
    <s v="2520 Flora St"/>
    <n v="75201"/>
    <n v="1"/>
    <n v="335"/>
    <n v="129"/>
    <n v="464"/>
    <m/>
  </r>
  <r>
    <x v="48"/>
    <x v="0"/>
    <d v="2025-01-26T00:00:00"/>
    <d v="2025-01-26T00:00:00"/>
    <s v="PFF"/>
    <x v="0"/>
    <m/>
    <m/>
    <m/>
    <m/>
    <m/>
    <m/>
    <n v="12"/>
    <m/>
  </r>
  <r>
    <x v="43"/>
    <x v="5"/>
    <d v="2025-01-27T00:00:00"/>
    <d v="2025-01-27T00:00:00"/>
    <s v="Dallas Area Senior Concerts"/>
    <x v="0"/>
    <s v="Brentwood Place Two"/>
    <s v="3505 South Buckner"/>
    <s v="75227"/>
    <n v="1"/>
    <n v="0"/>
    <n v="25"/>
    <n v="25"/>
    <m/>
  </r>
  <r>
    <x v="43"/>
    <x v="5"/>
    <d v="2025-01-27T00:00:00"/>
    <d v="2025-01-27T00:00:00"/>
    <s v="Dallas Area Senior Concerts"/>
    <x v="0"/>
    <s v="Brentwood Place Two"/>
    <s v="3505 South Buckner"/>
    <s v="75227"/>
    <n v="1"/>
    <n v="0"/>
    <n v="25"/>
    <n v="25"/>
    <m/>
  </r>
  <r>
    <x v="1"/>
    <x v="0"/>
    <d v="2025-01-27T00:00:00"/>
    <d v="2025-01-27T00:00:00"/>
    <s v="Streamliners Enrichment (Mystery)"/>
    <x v="0"/>
    <s v="Stevens Park Elementary (DISD)"/>
    <s v="2615 W Colorado Blvd, Dallas, TX"/>
    <n v="75211"/>
    <n v="12"/>
    <m/>
    <n v="100"/>
    <n v="100"/>
    <m/>
  </r>
  <r>
    <x v="1"/>
    <x v="0"/>
    <d v="2025-01-27T00:00:00"/>
    <d v="2025-01-27T00:00:00"/>
    <s v="Streamliners Enrichment (Audio)"/>
    <x v="0"/>
    <s v="Our Lady of Perpetual Help "/>
    <s v="7625 Cortland Avenue Dallas, TX "/>
    <n v="75235"/>
    <n v="16"/>
    <n v="100"/>
    <m/>
    <n v="100"/>
    <m/>
  </r>
  <r>
    <x v="5"/>
    <x v="2"/>
    <d v="2025-01-27T00:00:00"/>
    <d v="2025-01-31T00:00:00"/>
    <s v="BNTC Classes"/>
    <x v="0"/>
    <s v="BNT Studios"/>
    <s v="10675 E. Northwest Higway, Suite 2400"/>
    <n v="75238"/>
    <n v="17"/>
    <n v="54"/>
    <n v="13"/>
    <n v="67"/>
    <m/>
  </r>
  <r>
    <x v="5"/>
    <x v="4"/>
    <d v="2025-01-27T00:00:00"/>
    <d v="2025-01-31T00:00:00"/>
    <s v="Mackenzie Jones - Epek"/>
    <x v="0"/>
    <s v="BNT Studios"/>
    <s v="10675 E. Northwest Higway, Suite 2400"/>
    <n v="75238"/>
    <n v="5"/>
    <n v="0"/>
    <n v="32"/>
    <n v="32"/>
    <m/>
  </r>
  <r>
    <x v="5"/>
    <x v="1"/>
    <d v="2025-01-27T00:00:00"/>
    <d v="2025-01-31T00:00:00"/>
    <s v="Epek"/>
    <x v="0"/>
    <s v="BNT Studios"/>
    <s v="10675 E. Northwest Higway, Suite 2400"/>
    <n v="75238"/>
    <n v="5"/>
    <n v="0"/>
    <n v="32"/>
    <n v="32"/>
    <m/>
  </r>
  <r>
    <x v="7"/>
    <x v="0"/>
    <d v="2025-01-27T00:00:00"/>
    <d v="2025-01-27T00:00:00"/>
    <s v="(A)Live"/>
    <x v="0"/>
    <s v="Rosemont Upper School"/>
    <s v="719 N Montclair Ave"/>
    <n v="75208"/>
    <n v="1"/>
    <n v="0"/>
    <n v="6"/>
    <n v="6"/>
    <m/>
  </r>
  <r>
    <x v="52"/>
    <x v="5"/>
    <d v="2024-11-01T00:00:00"/>
    <d v="2024-11-30T00:00:00"/>
    <s v="No services provided this period."/>
    <x v="2"/>
    <m/>
    <m/>
    <m/>
    <m/>
    <m/>
    <m/>
    <n v="0"/>
    <m/>
  </r>
  <r>
    <x v="7"/>
    <x v="0"/>
    <d v="2025-01-27T00:00:00"/>
    <d v="2025-01-27T00:00:00"/>
    <s v="Thriving Minds After School "/>
    <x v="0"/>
    <s v="Anne Frank Elementary School"/>
    <s v="5201 Celestial Rd"/>
    <n v="75254"/>
    <n v="1"/>
    <n v="0"/>
    <n v="38"/>
    <n v="38"/>
    <m/>
  </r>
  <r>
    <x v="7"/>
    <x v="0"/>
    <d v="2025-01-27T00:00:00"/>
    <d v="2025-01-27T00:00:00"/>
    <s v="Thriving Minds After School"/>
    <x v="0"/>
    <s v="Lakewood Elementary School"/>
    <s v="3000 Hillbrook St"/>
    <n v="75214"/>
    <n v="1"/>
    <n v="0"/>
    <n v="37"/>
    <n v="37"/>
    <m/>
  </r>
  <r>
    <x v="7"/>
    <x v="0"/>
    <d v="2025-01-27T00:00:00"/>
    <d v="2025-01-27T00:00:00"/>
    <s v="Thriving Minds After School"/>
    <x v="0"/>
    <s v="Nathan Adams Elementary School"/>
    <s v="12600 Welch Rd"/>
    <n v="75244"/>
    <n v="1"/>
    <n v="0"/>
    <n v="21"/>
    <n v="21"/>
    <m/>
  </r>
  <r>
    <x v="7"/>
    <x v="0"/>
    <d v="2025-01-27T00:00:00"/>
    <d v="2025-01-27T00:00:00"/>
    <s v="Thriving Minds After School"/>
    <x v="0"/>
    <s v="Montessori Academy at Onesimo Hernandez"/>
    <s v="5555 Maple Ave"/>
    <n v="75235"/>
    <n v="1"/>
    <n v="0"/>
    <n v="39"/>
    <n v="39"/>
    <m/>
  </r>
  <r>
    <x v="7"/>
    <x v="0"/>
    <d v="2025-01-27T00:00:00"/>
    <d v="2025-01-27T00:00:00"/>
    <s v="Thriving Minds After School"/>
    <x v="0"/>
    <s v="Prestonwood Montessori at E.D. Walker"/>
    <s v="5700 Wozencraft Dr"/>
    <s v=" 75230"/>
    <n v="1"/>
    <n v="0"/>
    <n v="43"/>
    <n v="43"/>
    <m/>
  </r>
  <r>
    <x v="7"/>
    <x v="0"/>
    <d v="2025-01-27T00:00:00"/>
    <d v="2025-01-27T00:00:00"/>
    <s v="Thriving Minds After School"/>
    <x v="0"/>
    <s v="Rosemont Lower School"/>
    <s v="1919 Stevens Forest Dr"/>
    <n v="75208"/>
    <n v="1"/>
    <n v="0"/>
    <n v="82"/>
    <n v="82"/>
    <m/>
  </r>
  <r>
    <x v="7"/>
    <x v="0"/>
    <d v="2025-01-27T00:00:00"/>
    <d v="2025-01-27T00:00:00"/>
    <s v="Thriving Minds After School"/>
    <x v="0"/>
    <s v="Rosemont Upper School"/>
    <s v="719 N Montclair Ave"/>
    <n v="75208"/>
    <n v="1"/>
    <n v="0"/>
    <n v="11"/>
    <n v="11"/>
    <m/>
  </r>
  <r>
    <x v="7"/>
    <x v="0"/>
    <d v="2025-01-27T00:00:00"/>
    <d v="2025-01-27T00:00:00"/>
    <s v="Thriving Minds After School"/>
    <x v="0"/>
    <s v="Sudie L. Williams TAG Academy"/>
    <s v="12600 Welch Rd"/>
    <n v="75244"/>
    <n v="1"/>
    <n v="0"/>
    <n v="13"/>
    <n v="13"/>
    <n v="2"/>
  </r>
  <r>
    <x v="7"/>
    <x v="0"/>
    <d v="2025-01-27T00:00:00"/>
    <d v="2025-01-27T00:00:00"/>
    <s v="Thriving Minds After School"/>
    <x v="0"/>
    <s v="Harry C. Withers Elementary School"/>
    <s v="3959 Northhaven Rd"/>
    <n v="75229"/>
    <n v="1"/>
    <n v="0"/>
    <n v="83"/>
    <n v="83"/>
    <m/>
  </r>
  <r>
    <x v="7"/>
    <x v="0"/>
    <d v="2025-01-27T00:00:00"/>
    <d v="2025-01-27T00:00:00"/>
    <s v="(A)Live"/>
    <x v="0"/>
    <s v="Sudie L. Williams TAG Academy"/>
    <s v="12600 Welch Rd"/>
    <n v="75244"/>
    <n v="1"/>
    <n v="0"/>
    <n v="12"/>
    <n v="12"/>
    <m/>
  </r>
  <r>
    <x v="7"/>
    <x v="0"/>
    <d v="2025-01-27T00:00:00"/>
    <d v="2025-01-27T00:00:00"/>
    <s v="Launching: SEL 101"/>
    <x v="0"/>
    <s v="Big Thought HQ"/>
    <s v="1409 Botham Jean Blvd., Suite 1015"/>
    <n v="75215"/>
    <n v="1"/>
    <n v="0"/>
    <n v="17"/>
    <n v="17"/>
    <m/>
  </r>
  <r>
    <x v="14"/>
    <x v="9"/>
    <d v="2025-01-27T00:00:00"/>
    <d v="2025-01-27T00:00:00"/>
    <s v="Brownsboro Intermediate"/>
    <x v="0"/>
    <s v="The Sixth Floor Museum at Dealey Plaza"/>
    <s v="411 Elm Street"/>
    <n v="75202"/>
    <n v="1"/>
    <n v="46"/>
    <n v="3"/>
    <n v="49"/>
    <m/>
  </r>
  <r>
    <x v="12"/>
    <x v="3"/>
    <d v="2025-01-27T00:00:00"/>
    <d v="2025-01-27T00:00:00"/>
    <s v="Street Topper Ceremony in Honor of Max Glauben"/>
    <x v="0"/>
    <s v="DHHRM"/>
    <s v="300 N Houston St"/>
    <n v="75202"/>
    <n v="1"/>
    <n v="74"/>
    <m/>
    <n v="74"/>
    <m/>
  </r>
  <r>
    <x v="45"/>
    <x v="1"/>
    <d v="2025-01-27T00:00:00"/>
    <d v="2025-01-27T00:00:00"/>
    <s v="Regular Rehearsal"/>
    <x v="0"/>
    <s v="Lovers Lane UMC"/>
    <s v="9200 Inwood Rd"/>
    <n v="75220"/>
    <n v="1"/>
    <n v="116"/>
    <n v="21"/>
    <n v="137"/>
    <m/>
  </r>
  <r>
    <x v="39"/>
    <x v="0"/>
    <d v="2025-01-27T00:00:00"/>
    <d v="2025-01-27T00:00:00"/>
    <s v="Mentoring/Clinic (LRS)"/>
    <x v="0"/>
    <s v="Dealey Montessori"/>
    <s v="6501 Royal Ln"/>
    <n v="75230"/>
    <n v="2"/>
    <m/>
    <n v="60"/>
    <n v="60"/>
    <m/>
  </r>
  <r>
    <x v="39"/>
    <x v="0"/>
    <d v="2025-01-27T00:00:00"/>
    <d v="2025-01-27T00:00:00"/>
    <s v="Mentoring/Clinic (LRS)"/>
    <x v="0"/>
    <s v="Townview High School"/>
    <s v="1201 E 8th St"/>
    <n v="75203"/>
    <n v="1"/>
    <m/>
    <n v="20"/>
    <n v="20"/>
    <m/>
  </r>
  <r>
    <x v="40"/>
    <x v="2"/>
    <d v="2025-01-27T00:00:00"/>
    <d v="2025-01-27T00:00:00"/>
    <s v="Educational outreach"/>
    <x v="0"/>
    <s v="Carter High School"/>
    <s v="1819 W. Wheatland Rd."/>
    <n v="75232"/>
    <n v="1"/>
    <m/>
    <n v="20"/>
    <n v="20"/>
    <m/>
  </r>
  <r>
    <x v="24"/>
    <x v="0"/>
    <d v="2025-01-27T00:00:00"/>
    <d v="2025-01-27T00:00:00"/>
    <s v="Onsite Lab: Solar Superstars"/>
    <x v="0"/>
    <s v="Perot Museum of Nature and Science"/>
    <s v="2201 N Field Street"/>
    <n v="75201"/>
    <n v="3"/>
    <m/>
    <n v="97"/>
    <n v="97"/>
    <m/>
  </r>
  <r>
    <x v="24"/>
    <x v="0"/>
    <d v="2025-01-27T00:00:00"/>
    <d v="2025-01-27T00:00:00"/>
    <s v="Outreach Lab: Air and Weather"/>
    <x v="0"/>
    <s v="Spanish World School Elementary"/>
    <s v="7159 E Grand Ave"/>
    <n v="75223"/>
    <n v="1"/>
    <n v="26"/>
    <m/>
    <n v="26"/>
    <m/>
  </r>
  <r>
    <x v="47"/>
    <x v="1"/>
    <d v="2025-01-27T00:00:00"/>
    <d v="2025-01-31T00:00:00"/>
    <s v="Como Agua Para Chocolate "/>
    <x v="0"/>
    <s v="TD Studio"/>
    <s v="1230 River Bend Drive "/>
    <n v="75247"/>
    <n v="4"/>
    <m/>
    <n v="48"/>
    <n v="48"/>
    <m/>
  </r>
  <r>
    <x v="26"/>
    <x v="0"/>
    <d v="2025-01-27T00:00:00"/>
    <d v="2025-01-27T00:00:00"/>
    <s v="Performing Arts Matters Afterschool Prog."/>
    <x v="0"/>
    <s v="Various Schools"/>
    <s v="N/A"/>
    <s v="N/A"/>
    <n v="1"/>
    <n v="0"/>
    <n v="428"/>
    <n v="428"/>
    <m/>
  </r>
  <r>
    <x v="37"/>
    <x v="0"/>
    <d v="2025-01-28T00:00:00"/>
    <d v="2025-01-28T00:00:00"/>
    <s v="2425-102A Cancer Support North Texas"/>
    <x v="1"/>
    <s v="Virtual"/>
    <s v="Virtual"/>
    <s v="Virtual"/>
    <n v="1"/>
    <n v="0"/>
    <n v="8"/>
    <n v="8"/>
    <m/>
  </r>
  <r>
    <x v="0"/>
    <x v="0"/>
    <d v="2025-01-28T00:00:00"/>
    <d v="2025-01-28T00:00:00"/>
    <s v="Zumba Gold"/>
    <x v="1"/>
    <s v="Zoom"/>
    <m/>
    <m/>
    <n v="1"/>
    <n v="0"/>
    <n v="120"/>
    <n v="120"/>
    <m/>
  </r>
  <r>
    <x v="44"/>
    <x v="0"/>
    <d v="2025-01-28T00:00:00"/>
    <d v="2025-01-18T00:00:00"/>
    <s v="Songwriters Feedback"/>
    <x v="1"/>
    <s v="n/a"/>
    <s v="n/a"/>
    <s v="n/a"/>
    <n v="1"/>
    <n v="15"/>
    <n v="5"/>
    <n v="20"/>
    <m/>
  </r>
  <r>
    <x v="0"/>
    <x v="1"/>
    <d v="2025-01-28T00:00:00"/>
    <d v="2025-01-28T00:00:00"/>
    <s v="Professional Ballet Folklorico Company"/>
    <x v="0"/>
    <s v="Anita Martinez Recreation Center"/>
    <s v="3212 N Winnetka Ave, Dallas, TX 75212"/>
    <n v="75212"/>
    <n v="1"/>
    <n v="0"/>
    <n v="8"/>
    <n v="8"/>
    <m/>
  </r>
  <r>
    <x v="1"/>
    <x v="0"/>
    <d v="2025-01-28T00:00:00"/>
    <d v="2025-01-28T00:00:00"/>
    <s v="Song Creation"/>
    <x v="0"/>
    <s v="Our Lady of Perpetual Help "/>
    <s v="7625 Cortland Avenue Dallas, TX "/>
    <n v="75235"/>
    <n v="8"/>
    <n v="69"/>
    <m/>
    <n v="69"/>
    <m/>
  </r>
  <r>
    <x v="1"/>
    <x v="0"/>
    <d v="2025-01-28T00:00:00"/>
    <d v="2025-01-28T00:00:00"/>
    <s v="Streamliners ECRR"/>
    <x v="0"/>
    <s v="Frank Guzick Elementary (DISD)"/>
    <s v="5000 Berridge Ln, Dallas, TX"/>
    <n v="75227"/>
    <n v="12"/>
    <m/>
    <n v="90"/>
    <n v="90"/>
    <m/>
  </r>
  <r>
    <x v="4"/>
    <x v="2"/>
    <d v="2025-01-28T00:00:00"/>
    <d v="2025-01-30T00:00:00"/>
    <s v="First Steps Outreach Classes"/>
    <x v="0"/>
    <s v="South Dallas Cultural Center"/>
    <s v="3400 S Fitzhugh Ave"/>
    <n v="75210"/>
    <n v="4"/>
    <n v="0"/>
    <n v="75"/>
    <n v="75"/>
    <m/>
  </r>
  <r>
    <x v="7"/>
    <x v="0"/>
    <d v="2025-01-28T00:00:00"/>
    <d v="2025-01-28T00:00:00"/>
    <s v="(A)Live"/>
    <x v="0"/>
    <s v="Rosemont Upper School"/>
    <s v="719 N Montclair Ave"/>
    <n v="75208"/>
    <n v="1"/>
    <n v="0"/>
    <n v="12"/>
    <n v="12"/>
    <n v="2"/>
  </r>
  <r>
    <x v="7"/>
    <x v="0"/>
    <d v="2025-01-28T00:00:00"/>
    <d v="2025-01-28T00:00:00"/>
    <s v="Thriving Minds After School "/>
    <x v="0"/>
    <s v="Anne Frank Elementary School"/>
    <s v="5201 Celestial Rd"/>
    <n v="75254"/>
    <n v="1"/>
    <n v="0"/>
    <n v="40"/>
    <n v="40"/>
    <m/>
  </r>
  <r>
    <x v="7"/>
    <x v="0"/>
    <d v="2025-01-28T00:00:00"/>
    <d v="2025-01-28T00:00:00"/>
    <s v="Thriving Minds After School"/>
    <x v="0"/>
    <s v="Lakewood Elementary School"/>
    <s v="3000 Hillbrook St"/>
    <n v="75214"/>
    <n v="1"/>
    <n v="0"/>
    <n v="38"/>
    <n v="38"/>
    <m/>
  </r>
  <r>
    <x v="7"/>
    <x v="0"/>
    <d v="2025-01-28T00:00:00"/>
    <d v="2025-01-28T00:00:00"/>
    <s v="Thriving Minds After School"/>
    <x v="0"/>
    <s v="Nathan Adams Elementary School"/>
    <s v="12600 Welch Rd"/>
    <n v="75244"/>
    <n v="1"/>
    <n v="0"/>
    <n v="22"/>
    <n v="22"/>
    <m/>
  </r>
  <r>
    <x v="1"/>
    <x v="0"/>
    <d v="2025-01-28T00:00:00"/>
    <d v="2025-01-30T00:00:00"/>
    <s v="Virtual Learning"/>
    <x v="1"/>
    <s v="Virtual Learning"/>
    <s v="8117 Preston Rd Suit 300 Dallas Tx"/>
    <n v="75225"/>
    <n v="1"/>
    <m/>
    <n v="6"/>
    <n v="6"/>
    <m/>
  </r>
  <r>
    <x v="7"/>
    <x v="0"/>
    <d v="2025-01-28T00:00:00"/>
    <d v="2025-01-28T00:00:00"/>
    <s v="Thriving Minds After School"/>
    <x v="0"/>
    <s v="Montessori Academy at Onesimo Hernandez"/>
    <s v="5555 Maple Ave"/>
    <n v="75235"/>
    <n v="1"/>
    <n v="0"/>
    <n v="43"/>
    <n v="43"/>
    <m/>
  </r>
  <r>
    <x v="7"/>
    <x v="0"/>
    <d v="2025-01-28T00:00:00"/>
    <d v="2025-01-28T00:00:00"/>
    <s v="Thriving Minds After School"/>
    <x v="0"/>
    <s v="Prestonwood Montessori at E.D. Walker"/>
    <s v="5700 Wozencraft Dr"/>
    <s v=" 75230"/>
    <n v="1"/>
    <n v="0"/>
    <n v="41"/>
    <n v="41"/>
    <m/>
  </r>
  <r>
    <x v="7"/>
    <x v="0"/>
    <d v="2025-01-28T00:00:00"/>
    <d v="2025-01-28T00:00:00"/>
    <s v="Thriving Minds After School"/>
    <x v="0"/>
    <s v="Rosemont Lower School"/>
    <s v="1919 Stevens Forest Dr"/>
    <n v="75208"/>
    <n v="1"/>
    <n v="0"/>
    <n v="82"/>
    <n v="82"/>
    <n v="2"/>
  </r>
  <r>
    <x v="7"/>
    <x v="0"/>
    <d v="2025-01-28T00:00:00"/>
    <d v="2025-01-28T00:00:00"/>
    <s v="Thriving Minds After School"/>
    <x v="0"/>
    <s v="Rosemont Upper School"/>
    <s v="719 N Montclair Ave"/>
    <n v="75208"/>
    <n v="1"/>
    <n v="0"/>
    <n v="12"/>
    <n v="12"/>
    <m/>
  </r>
  <r>
    <x v="7"/>
    <x v="0"/>
    <d v="2025-01-28T00:00:00"/>
    <d v="2025-01-28T00:00:00"/>
    <s v="Thriving Minds After School"/>
    <x v="0"/>
    <s v="Sudie L. Williams TAG Academy"/>
    <s v="12600 Welch Rd"/>
    <n v="75244"/>
    <n v="1"/>
    <n v="0"/>
    <n v="7"/>
    <n v="7"/>
    <n v="2"/>
  </r>
  <r>
    <x v="7"/>
    <x v="0"/>
    <d v="2025-01-28T00:00:00"/>
    <d v="2025-01-28T00:00:00"/>
    <s v="Thriving Minds After School"/>
    <x v="0"/>
    <s v="Harry C. Withers Elementary School"/>
    <s v="3959 Northhaven Rd"/>
    <n v="75229"/>
    <n v="1"/>
    <n v="0"/>
    <n v="78"/>
    <n v="78"/>
    <m/>
  </r>
  <r>
    <x v="7"/>
    <x v="0"/>
    <d v="2025-01-28T00:00:00"/>
    <d v="2025-01-28T00:00:00"/>
    <s v="6DQ-R - Observation"/>
    <x v="0"/>
    <s v="Nathan Adams Elementary School"/>
    <s v="12600 Welch Rd"/>
    <n v="75244"/>
    <n v="1"/>
    <n v="0"/>
    <n v="7"/>
    <n v="7"/>
    <m/>
  </r>
  <r>
    <x v="7"/>
    <x v="0"/>
    <d v="2025-01-28T00:00:00"/>
    <d v="2025-01-28T00:00:00"/>
    <s v="6DQ-R - Observation"/>
    <x v="0"/>
    <s v="Nathan Adams Elementary School"/>
    <s v="12600 Welch Rd"/>
    <n v="75244"/>
    <n v="1"/>
    <n v="0"/>
    <n v="11"/>
    <n v="11"/>
    <m/>
  </r>
  <r>
    <x v="7"/>
    <x v="0"/>
    <d v="2025-01-28T00:00:00"/>
    <d v="2025-01-28T00:00:00"/>
    <s v="6DQ-R - Observation"/>
    <x v="0"/>
    <s v="Sudie L. Williams TAG Academy"/>
    <s v="12600 Welch Rd"/>
    <n v="75244"/>
    <n v="1"/>
    <n v="0"/>
    <n v="12"/>
    <n v="12"/>
    <m/>
  </r>
  <r>
    <x v="7"/>
    <x v="0"/>
    <d v="2025-01-28T00:00:00"/>
    <d v="2025-01-28T00:00:00"/>
    <s v="(A)Live"/>
    <x v="0"/>
    <s v="Sudie L. Williams TAG Academy"/>
    <s v="12600 Welch Rd"/>
    <n v="75244"/>
    <n v="1"/>
    <n v="0"/>
    <n v="11"/>
    <n v="11"/>
    <m/>
  </r>
  <r>
    <x v="9"/>
    <x v="1"/>
    <d v="2025-01-28T00:00:00"/>
    <d v="2025-01-28T00:00:00"/>
    <s v="Tina's Journey"/>
    <x v="0"/>
    <s v="Dallas Childrens Theatre"/>
    <s v="5938 Skillman St, Dallas, TX "/>
    <n v="75231"/>
    <n v="1"/>
    <n v="0"/>
    <n v="12"/>
    <n v="12"/>
    <m/>
  </r>
  <r>
    <x v="15"/>
    <x v="3"/>
    <d v="2025-01-28T00:00:00"/>
    <d v="2025-01-28T00:00:00"/>
    <s v="Congresswoman Jasmine Crockett-sweaing in"/>
    <x v="0"/>
    <s v="Hall of State"/>
    <s v="3939 Grand Avenue"/>
    <n v="75210"/>
    <n v="1"/>
    <s v="X"/>
    <n v="548"/>
    <n v="548"/>
    <m/>
  </r>
  <r>
    <x v="16"/>
    <x v="0"/>
    <d v="2025-01-28T00:00:00"/>
    <d v="2025-01-28T00:00:00"/>
    <s v="Meaningful Moments"/>
    <x v="0"/>
    <s v="Nasher Sculpture Center"/>
    <s v="2001 Flora St"/>
    <n v="75201"/>
    <n v="1"/>
    <m/>
    <n v="20"/>
    <n v="20"/>
    <m/>
  </r>
  <r>
    <x v="16"/>
    <x v="0"/>
    <d v="2025-01-28T00:00:00"/>
    <d v="2025-01-28T00:00:00"/>
    <s v="Citywide Youth Program"/>
    <x v="0"/>
    <s v="Vickery Meadow Youth Development Foundation"/>
    <s v="7110 Holly Hill Dr"/>
    <n v="75231"/>
    <n v="1"/>
    <m/>
    <n v="8"/>
    <n v="8"/>
    <m/>
  </r>
  <r>
    <x v="39"/>
    <x v="0"/>
    <d v="2025-01-28T00:00:00"/>
    <d v="2025-01-28T00:00:00"/>
    <s v="Mentoring/Clinic (CR)"/>
    <x v="0"/>
    <s v="Mata Elementary School"/>
    <s v="7420 La Vista Dr"/>
    <n v="75214"/>
    <n v="1"/>
    <m/>
    <n v="20"/>
    <n v="20"/>
    <m/>
  </r>
  <r>
    <x v="39"/>
    <x v="0"/>
    <d v="2025-01-28T00:00:00"/>
    <d v="2025-01-28T00:00:00"/>
    <s v="Mentoring/Clinic (CR)"/>
    <x v="0"/>
    <s v="Franklin MS"/>
    <s v="6920 Meadow Rd, Dallas"/>
    <n v="75230"/>
    <n v="1"/>
    <m/>
    <n v="40"/>
    <n v="40"/>
    <n v="2"/>
  </r>
  <r>
    <x v="24"/>
    <x v="0"/>
    <d v="2025-01-28T00:00:00"/>
    <d v="2025-01-28T00:00:00"/>
    <s v="Tech Truck "/>
    <x v="0"/>
    <s v="United to Learn - Spring Cohort"/>
    <s v="5700 Bexar St"/>
    <n v="75215"/>
    <n v="1"/>
    <m/>
    <n v="17"/>
    <n v="17"/>
    <m/>
  </r>
  <r>
    <x v="55"/>
    <x v="1"/>
    <d v="2025-01-28T00:00:00"/>
    <d v="2025-01-29T00:00:00"/>
    <s v="Tech and Dress Rehearsals"/>
    <x v="0"/>
    <s v="Bryant Hall"/>
    <s v="3400 Blackburn, Dallas, Texas 75219"/>
    <n v="75219"/>
    <n v="2"/>
    <n v="0"/>
    <n v="16"/>
    <n v="16"/>
    <m/>
  </r>
  <r>
    <x v="54"/>
    <x v="1"/>
    <d v="2025-01-28T00:00:00"/>
    <d v="2025-01-31T00:00:00"/>
    <s v="we are continuous rehearsal"/>
    <x v="0"/>
    <s v="Theatre Three"/>
    <s v="2688 Laclede #120, Dallas"/>
    <n v="75201"/>
    <n v="4"/>
    <n v="0"/>
    <n v="12"/>
    <n v="12"/>
    <m/>
  </r>
  <r>
    <x v="22"/>
    <x v="0"/>
    <s v="1/28/2025"/>
    <s v="1/28/2025"/>
    <s v="Access Program: Meaningful Moments at the Nasher"/>
    <x v="0"/>
    <s v="Nasher Sculpture Center"/>
    <s v="2001 Flora St. "/>
    <n v="75201"/>
    <n v="1"/>
    <m/>
    <n v="20"/>
    <n v="20"/>
    <m/>
  </r>
  <r>
    <x v="48"/>
    <x v="0"/>
    <d v="2025-01-29T00:00:00"/>
    <d v="2025-01-29T00:00:00"/>
    <s v="PFPY"/>
    <x v="1"/>
    <m/>
    <m/>
    <m/>
    <m/>
    <m/>
    <m/>
    <n v="26"/>
    <m/>
  </r>
  <r>
    <x v="0"/>
    <x v="0"/>
    <d v="2025-01-29T00:00:00"/>
    <d v="2025-01-29T00:00:00"/>
    <s v="Senior Ballet Folklorico Company"/>
    <x v="0"/>
    <s v="Exall Park Recreation Center"/>
    <s v="1355 Adair St, Dallas, TX 75204"/>
    <n v="75204"/>
    <n v="1"/>
    <n v="3"/>
    <n v="0"/>
    <n v="3"/>
    <m/>
  </r>
  <r>
    <x v="0"/>
    <x v="1"/>
    <d v="2025-01-29T00:00:00"/>
    <d v="2025-01-29T00:00:00"/>
    <s v="Junior Professional Company"/>
    <x v="0"/>
    <s v="Anita Martinez Recreation Center"/>
    <s v="3212 N Winnetka Ave, Dallas, TX 75212"/>
    <m/>
    <n v="1"/>
    <n v="10"/>
    <n v="0"/>
    <n v="10"/>
    <m/>
  </r>
  <r>
    <x v="1"/>
    <x v="0"/>
    <d v="2025-01-29T00:00:00"/>
    <d v="2025-01-29T00:00:00"/>
    <s v="Streamliners Enrichment (Mystery)"/>
    <x v="0"/>
    <s v="Upift White rock Prep"/>
    <s v="7370 Valley Glen Drive, Dallas, TX"/>
    <n v="75228"/>
    <n v="8"/>
    <m/>
    <n v="90"/>
    <n v="90"/>
    <m/>
  </r>
  <r>
    <x v="7"/>
    <x v="0"/>
    <d v="2025-01-29T00:00:00"/>
    <d v="2025-01-29T00:00:00"/>
    <s v="Thriving Minds After School "/>
    <x v="0"/>
    <s v="Anne Frank Elementary School"/>
    <s v="5201 Celestial Rd"/>
    <n v="75254"/>
    <n v="1"/>
    <n v="0"/>
    <n v="39"/>
    <n v="39"/>
    <m/>
  </r>
  <r>
    <x v="7"/>
    <x v="0"/>
    <d v="2025-01-29T00:00:00"/>
    <d v="2025-01-29T00:00:00"/>
    <s v="Thriving Minds After School"/>
    <x v="0"/>
    <s v="Lakewood Elementary School"/>
    <s v="3000 Hillbrook St"/>
    <n v="75214"/>
    <n v="1"/>
    <n v="0"/>
    <n v="36"/>
    <n v="36"/>
    <m/>
  </r>
  <r>
    <x v="7"/>
    <x v="0"/>
    <d v="2025-01-29T00:00:00"/>
    <d v="2025-01-29T00:00:00"/>
    <s v="Thriving Minds After School"/>
    <x v="0"/>
    <s v="Nathan Adams Elementary School"/>
    <s v="12600 Welch Rd"/>
    <n v="75244"/>
    <n v="1"/>
    <n v="0"/>
    <n v="20"/>
    <n v="20"/>
    <m/>
  </r>
  <r>
    <x v="7"/>
    <x v="0"/>
    <d v="2025-01-29T00:00:00"/>
    <d v="2025-01-29T00:00:00"/>
    <s v="Thriving Minds After School"/>
    <x v="0"/>
    <s v="Montessori Academy at Onesimo Hernandez"/>
    <s v="5555 Maple Ave"/>
    <n v="75235"/>
    <n v="1"/>
    <n v="0"/>
    <n v="45"/>
    <n v="45"/>
    <m/>
  </r>
  <r>
    <x v="7"/>
    <x v="0"/>
    <d v="2025-01-29T00:00:00"/>
    <d v="2025-01-29T00:00:00"/>
    <s v="Thriving Minds After School"/>
    <x v="0"/>
    <s v="Prestonwood Montessori at E.D. Walker"/>
    <s v="5700 Wozencraft Dr"/>
    <s v=" 75230"/>
    <n v="1"/>
    <n v="0"/>
    <n v="42"/>
    <n v="42"/>
    <m/>
  </r>
  <r>
    <x v="7"/>
    <x v="0"/>
    <d v="2025-01-29T00:00:00"/>
    <d v="2025-01-29T00:00:00"/>
    <s v="Thriving Minds After School"/>
    <x v="0"/>
    <s v="Rosemont Lower School"/>
    <s v="1919 Stevens Forest Dr"/>
    <n v="75208"/>
    <n v="1"/>
    <n v="0"/>
    <n v="81"/>
    <n v="81"/>
    <n v="2"/>
  </r>
  <r>
    <x v="7"/>
    <x v="0"/>
    <d v="2025-01-29T00:00:00"/>
    <d v="2025-01-29T00:00:00"/>
    <s v="Thriving Minds After School"/>
    <x v="0"/>
    <s v="Rosemont Upper School"/>
    <s v="719 N Montclair Ave"/>
    <n v="75208"/>
    <n v="1"/>
    <n v="0"/>
    <n v="13"/>
    <n v="13"/>
    <m/>
  </r>
  <r>
    <x v="7"/>
    <x v="0"/>
    <d v="2025-01-29T00:00:00"/>
    <d v="2025-01-29T00:00:00"/>
    <s v="Thriving Minds After School"/>
    <x v="0"/>
    <s v="Harry C. Withers Elementary School"/>
    <s v="3959 Northhaven Rd"/>
    <n v="75229"/>
    <n v="1"/>
    <n v="0"/>
    <n v="83"/>
    <n v="83"/>
    <m/>
  </r>
  <r>
    <x v="7"/>
    <x v="0"/>
    <d v="2025-01-29T00:00:00"/>
    <d v="2025-01-29T00:00:00"/>
    <s v="6DQ-R - Observation"/>
    <x v="0"/>
    <s v="Prestonwood Montessori at E.D. Walker"/>
    <s v="5700 Wozencraft Dr"/>
    <s v=" 75230"/>
    <n v="1"/>
    <n v="0"/>
    <n v="7"/>
    <n v="7"/>
    <m/>
  </r>
  <r>
    <x v="7"/>
    <x v="0"/>
    <d v="2025-01-29T00:00:00"/>
    <d v="2025-01-29T00:00:00"/>
    <s v="Adult and Pediatric CPR/AED/First AID- All In Person"/>
    <x v="0"/>
    <s v="Big Thought HQ"/>
    <s v="1409 Botham Jean Blvd., Suite 1015"/>
    <n v="75215"/>
    <n v="1"/>
    <n v="0"/>
    <n v="17"/>
    <n v="17"/>
    <m/>
  </r>
  <r>
    <x v="9"/>
    <x v="1"/>
    <d v="2025-01-29T00:00:00"/>
    <d v="2025-01-28T00:00:00"/>
    <s v="Tina's Journey"/>
    <x v="0"/>
    <s v="Dallas Childrens Theatre"/>
    <s v="5938 Skillman St, Dallas, TX "/>
    <n v="75231"/>
    <n v="1"/>
    <n v="0"/>
    <n v="13"/>
    <n v="13"/>
    <m/>
  </r>
  <r>
    <x v="16"/>
    <x v="0"/>
    <d v="2025-01-29T00:00:00"/>
    <d v="2025-01-29T00:00:00"/>
    <s v="Go van Gogh"/>
    <x v="0"/>
    <s v="JN Ervin Elementary"/>
    <s v="3722 Black Oak Dr"/>
    <n v="75241"/>
    <n v="1"/>
    <m/>
    <n v="20"/>
    <n v="20"/>
    <m/>
  </r>
  <r>
    <x v="16"/>
    <x v="0"/>
    <d v="2025-01-29T00:00:00"/>
    <d v="2025-01-29T00:00:00"/>
    <s v="Arturo's Preschool"/>
    <x v="0"/>
    <s v="Dallas Museum of Art"/>
    <s v="1717 N Harwood"/>
    <n v="75201"/>
    <n v="1"/>
    <m/>
    <n v="16"/>
    <n v="16"/>
    <n v="10"/>
  </r>
  <r>
    <x v="39"/>
    <x v="0"/>
    <d v="2025-01-29T00:00:00"/>
    <d v="2025-01-29T00:00:00"/>
    <s v="Mentoring/Clinic (CR)"/>
    <x v="0"/>
    <s v="Franklin MS"/>
    <s v="6920 Meadow Rd, Dallas"/>
    <n v="75230"/>
    <n v="1"/>
    <m/>
    <n v="30"/>
    <n v="30"/>
    <m/>
  </r>
  <r>
    <x v="39"/>
    <x v="0"/>
    <d v="2025-01-29T00:00:00"/>
    <d v="2025-01-29T00:00:00"/>
    <s v="Mentoring/Clinic (BA)"/>
    <x v="0"/>
    <s v="Bedford Law Academy"/>
    <s v="1303 Reynoldston Ln"/>
    <n v="75232"/>
    <n v="1"/>
    <m/>
    <n v="11"/>
    <n v="11"/>
    <m/>
  </r>
  <r>
    <x v="39"/>
    <x v="0"/>
    <d v="2025-01-29T00:00:00"/>
    <d v="2025-01-29T00:00:00"/>
    <s v="Mentoring/Clinic (BF)"/>
    <x v="0"/>
    <s v="Marsh Middle School"/>
    <s v="3838 Crown Shore Dr"/>
    <n v="75244"/>
    <n v="1"/>
    <m/>
    <n v="30"/>
    <n v="30"/>
    <m/>
  </r>
  <r>
    <x v="39"/>
    <x v="0"/>
    <d v="2025-01-29T00:00:00"/>
    <d v="2025-01-29T00:00:00"/>
    <s v="Mentoring/Clinic (LRS)"/>
    <x v="0"/>
    <s v="Greiner Middle School"/>
    <s v="501 S Edgefield Ave"/>
    <n v="75208"/>
    <n v="2"/>
    <m/>
    <n v="70"/>
    <n v="70"/>
    <m/>
  </r>
  <r>
    <x v="51"/>
    <x v="0"/>
    <d v="2025-01-29T00:00:00"/>
    <d v="2025-01-29T00:00:00"/>
    <s v="OutLoud Voices: Afterschool Arts Workshops"/>
    <x v="0"/>
    <s v="Bath House Cultural Center"/>
    <s v="523 E Lawther Dr"/>
    <n v="75218"/>
    <n v="1"/>
    <n v="0"/>
    <n v="15"/>
    <n v="15"/>
    <m/>
  </r>
  <r>
    <x v="24"/>
    <x v="0"/>
    <d v="2025-01-29T00:00:00"/>
    <d v="2025-01-31T00:00:00"/>
    <s v="Onsite Lab: Brain Power - Dissection"/>
    <x v="0"/>
    <s v="Perot Museum of Nature and Science"/>
    <s v="2201 N Field Street"/>
    <n v="75201"/>
    <n v="6"/>
    <n v="188"/>
    <n v="12"/>
    <n v="200"/>
    <m/>
  </r>
  <r>
    <x v="24"/>
    <x v="0"/>
    <d v="2025-01-29T00:00:00"/>
    <d v="2025-01-29T00:00:00"/>
    <s v="Outreach Lab: Brain Power - Dissection"/>
    <x v="0"/>
    <s v="RISD Academy"/>
    <s v="13630 Coit Road"/>
    <n v="75240"/>
    <n v="4"/>
    <m/>
    <n v="105"/>
    <n v="105"/>
    <m/>
  </r>
  <r>
    <x v="24"/>
    <x v="0"/>
    <d v="2025-01-29T00:00:00"/>
    <d v="2025-01-29T00:00:00"/>
    <s v="Tech Truck "/>
    <x v="0"/>
    <s v="Connecting Point of Park Cities"/>
    <s v="4024 Carth Blvd"/>
    <n v="75225"/>
    <n v="1"/>
    <m/>
    <n v="40"/>
    <n v="40"/>
    <m/>
  </r>
  <r>
    <x v="24"/>
    <x v="0"/>
    <d v="2025-01-29T00:00:00"/>
    <d v="2025-01-29T00:00:00"/>
    <s v="National Geographic Live: Sandesh Kadur"/>
    <x v="0"/>
    <s v="Perot Museum of Nature and Science"/>
    <s v="2201 N Field Street"/>
    <n v="75201"/>
    <n v="1"/>
    <n v="218"/>
    <m/>
    <n v="218"/>
    <m/>
  </r>
  <r>
    <x v="26"/>
    <x v="0"/>
    <d v="2025-01-29T00:00:00"/>
    <d v="2025-01-29T00:00:00"/>
    <s v="Performing Arts Matters Afterschool Prog."/>
    <x v="0"/>
    <s v="Various Schools"/>
    <s v="N/A"/>
    <s v="N/A"/>
    <n v="1"/>
    <n v="0"/>
    <n v="366"/>
    <n v="366"/>
    <m/>
  </r>
  <r>
    <x v="14"/>
    <x v="0"/>
    <d v="2025-01-30T00:00:00"/>
    <d v="2025-01-30T00:00:00"/>
    <s v="Gainesville High School"/>
    <x v="1"/>
    <s v="The Sixth Floor Museum at Dealey Plaza"/>
    <s v="411 Elm Street"/>
    <n v="75202"/>
    <n v="1"/>
    <n v="31"/>
    <n v="0"/>
    <n v="31"/>
    <m/>
  </r>
  <r>
    <x v="14"/>
    <x v="0"/>
    <d v="2025-01-30T00:00:00"/>
    <d v="2025-01-30T00:00:00"/>
    <s v="Gainesville High School"/>
    <x v="1"/>
    <s v="The Sixth Floor Museum at Dealey Plaza"/>
    <s v="411 Elm Street"/>
    <n v="75202"/>
    <n v="1"/>
    <n v="31"/>
    <n v="0"/>
    <n v="31"/>
    <m/>
  </r>
  <r>
    <x v="14"/>
    <x v="0"/>
    <d v="2025-01-30T00:00:00"/>
    <d v="2025-01-30T00:00:00"/>
    <s v="Gainesville High School"/>
    <x v="1"/>
    <s v="The Sixth Floor Museum at Dealey Plaza"/>
    <s v="411 Elm Street"/>
    <n v="75202"/>
    <n v="1"/>
    <n v="31"/>
    <n v="0"/>
    <n v="31"/>
    <m/>
  </r>
  <r>
    <x v="0"/>
    <x v="1"/>
    <d v="2025-01-30T00:00:00"/>
    <d v="2025-01-30T00:00:00"/>
    <s v="Children's Professional Ballet Folklorico Company"/>
    <x v="0"/>
    <s v="Anita Martinez Recreation Center"/>
    <s v="3212 N Winnetka Ave, Dallas, TX 75212"/>
    <m/>
    <n v="1"/>
    <n v="12"/>
    <n v="0"/>
    <n v="12"/>
    <n v="13"/>
  </r>
  <r>
    <x v="1"/>
    <x v="0"/>
    <d v="2025-01-30T00:00:00"/>
    <d v="2025-01-30T00:00:00"/>
    <s v="Song Creation"/>
    <x v="0"/>
    <s v="Bayles Elementary (DISD)"/>
    <s v="2444 Telegraph Ave, Dallas, TX"/>
    <n v="75228"/>
    <n v="14"/>
    <m/>
    <n v="164"/>
    <n v="164"/>
    <m/>
  </r>
  <r>
    <x v="2"/>
    <x v="5"/>
    <d v="2025-01-30T00:00:00"/>
    <d v="2025-01-30T00:00:00"/>
    <s v="The Variety Show"/>
    <x v="0"/>
    <s v="Arts Mission Oak Cliff"/>
    <s v="410 S Windomere Ave"/>
    <n v="75208"/>
    <n v="1"/>
    <n v="3"/>
    <n v="17"/>
    <n v="20"/>
    <m/>
  </r>
  <r>
    <x v="3"/>
    <x v="0"/>
    <d v="2025-01-30T00:00:00"/>
    <d v="2025-01-10T00:00:00"/>
    <s v="Senior Chair Yoga &amp; Movement Workshop"/>
    <x v="0"/>
    <s v="North Oak Cliff Branch Library"/>
    <s v=" 302 W 10th St, Dallas"/>
    <n v="75208"/>
    <n v="1"/>
    <n v="0"/>
    <n v="30"/>
    <n v="30"/>
    <m/>
  </r>
  <r>
    <x v="7"/>
    <x v="0"/>
    <d v="2025-01-30T00:00:00"/>
    <d v="2025-01-30T00:00:00"/>
    <s v="(A)Live"/>
    <x v="0"/>
    <s v="Incarnation House"/>
    <s v="3120 N Haskell Ave"/>
    <n v="75204"/>
    <n v="1"/>
    <n v="0"/>
    <n v="10"/>
    <n v="10"/>
    <m/>
  </r>
  <r>
    <x v="7"/>
    <x v="0"/>
    <d v="2025-01-30T00:00:00"/>
    <d v="2025-01-30T00:00:00"/>
    <s v="Professional Learning Youth Presenter's Fall 2024- Spring 2025"/>
    <x v="0"/>
    <s v="Big Thought HQ"/>
    <s v="1409 Botham Jean Blvd., Suite 1015"/>
    <n v="75215"/>
    <n v="1"/>
    <n v="0"/>
    <n v="3"/>
    <n v="3"/>
    <m/>
  </r>
  <r>
    <x v="7"/>
    <x v="0"/>
    <d v="2025-01-30T00:00:00"/>
    <d v="2025-01-30T00:00:00"/>
    <s v="Thriving Minds After School "/>
    <x v="0"/>
    <s v="Anne Frank Elementary School"/>
    <s v="5201 Celestial Rd"/>
    <n v="75254"/>
    <n v="1"/>
    <n v="0"/>
    <n v="37"/>
    <n v="37"/>
    <m/>
  </r>
  <r>
    <x v="7"/>
    <x v="0"/>
    <d v="2025-01-30T00:00:00"/>
    <d v="2025-01-30T00:00:00"/>
    <s v="Thriving Minds After School"/>
    <x v="0"/>
    <s v="Lakewood Elementary School"/>
    <s v="3000 Hillbrook St"/>
    <n v="75214"/>
    <n v="1"/>
    <n v="0"/>
    <n v="36"/>
    <n v="36"/>
    <m/>
  </r>
  <r>
    <x v="7"/>
    <x v="0"/>
    <d v="2025-01-30T00:00:00"/>
    <d v="2025-01-30T00:00:00"/>
    <s v="Thriving Minds After School"/>
    <x v="0"/>
    <s v="Nathan Adams Elementary School"/>
    <s v="12600 Welch Rd"/>
    <n v="75244"/>
    <n v="1"/>
    <n v="0"/>
    <n v="23"/>
    <n v="23"/>
    <m/>
  </r>
  <r>
    <x v="7"/>
    <x v="0"/>
    <d v="2025-01-30T00:00:00"/>
    <d v="2025-01-30T00:00:00"/>
    <s v="Thriving Minds After School"/>
    <x v="0"/>
    <s v="Montessori Academy at Onesimo Hernandez"/>
    <s v="5555 Maple Ave"/>
    <n v="75235"/>
    <n v="1"/>
    <n v="0"/>
    <n v="41"/>
    <n v="41"/>
    <m/>
  </r>
  <r>
    <x v="7"/>
    <x v="0"/>
    <d v="2025-01-30T00:00:00"/>
    <d v="2025-01-30T00:00:00"/>
    <s v="Thriving Minds After School"/>
    <x v="0"/>
    <s v="Prestonwood Montessori at E.D. Walker"/>
    <s v="5700 Wozencraft Dr"/>
    <s v=" 75230"/>
    <n v="1"/>
    <n v="0"/>
    <n v="47"/>
    <n v="47"/>
    <m/>
  </r>
  <r>
    <x v="7"/>
    <x v="0"/>
    <d v="2025-01-30T00:00:00"/>
    <d v="2025-01-30T00:00:00"/>
    <s v="Thriving Minds After School"/>
    <x v="0"/>
    <s v="Rosemont Lower School"/>
    <s v="1919 Stevens Forest Dr"/>
    <n v="75208"/>
    <n v="1"/>
    <n v="0"/>
    <n v="91"/>
    <n v="91"/>
    <n v="2"/>
  </r>
  <r>
    <x v="7"/>
    <x v="0"/>
    <d v="2025-01-30T00:00:00"/>
    <d v="2025-01-30T00:00:00"/>
    <s v="Thriving Minds After School"/>
    <x v="0"/>
    <s v="Rosemont Upper School"/>
    <s v="719 N Montclair Ave"/>
    <n v="75208"/>
    <n v="1"/>
    <n v="0"/>
    <n v="14"/>
    <n v="14"/>
    <m/>
  </r>
  <r>
    <x v="7"/>
    <x v="0"/>
    <d v="2025-01-30T00:00:00"/>
    <d v="2025-01-30T00:00:00"/>
    <s v="Thriving Minds After School"/>
    <x v="0"/>
    <s v="Harry C. Withers Elementary School"/>
    <s v="3959 Northhaven Rd"/>
    <n v="75229"/>
    <n v="1"/>
    <n v="0"/>
    <n v="84"/>
    <n v="84"/>
    <m/>
  </r>
  <r>
    <x v="7"/>
    <x v="0"/>
    <d v="2025-01-30T00:00:00"/>
    <d v="2025-01-30T00:00:00"/>
    <s v="6DQ-R - Observation"/>
    <x v="0"/>
    <s v="Harry C. Withers Elementary School"/>
    <s v="3959 Northhaven Rd"/>
    <n v="75229"/>
    <n v="1"/>
    <n v="0"/>
    <n v="16"/>
    <n v="16"/>
    <m/>
  </r>
  <r>
    <x v="7"/>
    <x v="0"/>
    <d v="2025-01-30T00:00:00"/>
    <d v="2025-01-30T00:00:00"/>
    <s v="PEAR"/>
    <x v="0"/>
    <s v="Big Thought HQ"/>
    <s v="1409 Botham Jean Blvd., Suite 1015"/>
    <n v="75215"/>
    <n v="1"/>
    <n v="0"/>
    <n v="1"/>
    <n v="1"/>
    <m/>
  </r>
  <r>
    <x v="9"/>
    <x v="1"/>
    <d v="2025-01-30T00:00:00"/>
    <d v="2025-01-30T00:00:00"/>
    <s v="Tina's Journey"/>
    <x v="0"/>
    <s v="Dallas Childrens Theatre"/>
    <s v="5938 Skillman St, Dallas, TX "/>
    <n v="75231"/>
    <n v="1"/>
    <n v="0"/>
    <n v="15"/>
    <n v="15"/>
    <m/>
  </r>
  <r>
    <x v="16"/>
    <x v="0"/>
    <d v="2025-01-30T00:00:00"/>
    <d v="2025-01-30T00:00:00"/>
    <s v="Arturo's Preschool"/>
    <x v="0"/>
    <s v="Dallas Museum of Art"/>
    <s v="1717 N Harwood"/>
    <n v="75201"/>
    <n v="1"/>
    <m/>
    <n v="68"/>
    <n v="68"/>
    <n v="10"/>
  </r>
  <r>
    <x v="38"/>
    <x v="5"/>
    <d v="2025-01-30T00:00:00"/>
    <d v="2025-01-30T00:00:00"/>
    <s v="Backlist Book Club"/>
    <x v="0"/>
    <s v="Deep Vellum Publishing"/>
    <s v="3000 Commerce"/>
    <n v="75226"/>
    <n v="1"/>
    <n v="0"/>
    <n v="20"/>
    <n v="20"/>
    <m/>
  </r>
  <r>
    <x v="39"/>
    <x v="0"/>
    <d v="2025-01-30T00:00:00"/>
    <d v="2025-01-30T00:00:00"/>
    <s v="Mentoring/Clinic (CR)"/>
    <x v="0"/>
    <s v="WT White High School"/>
    <s v="4505 Ridgeside Dr"/>
    <n v="75244"/>
    <n v="1"/>
    <m/>
    <n v="13"/>
    <n v="13"/>
    <m/>
  </r>
  <r>
    <x v="39"/>
    <x v="0"/>
    <d v="2025-01-30T00:00:00"/>
    <d v="2025-01-30T00:00:00"/>
    <s v="Mentoring/Clinic (PT)"/>
    <x v="0"/>
    <s v="Irma Rangel"/>
    <s v="1718 Robert B Cullum Blvd"/>
    <n v="75210"/>
    <n v="1"/>
    <m/>
    <n v="45"/>
    <n v="45"/>
    <n v="13"/>
  </r>
  <r>
    <x v="39"/>
    <x v="0"/>
    <d v="2025-01-30T00:00:00"/>
    <d v="2025-01-30T00:00:00"/>
    <s v="Mentoring/Clinic (MB)"/>
    <x v="0"/>
    <s v="Piedmont Global Academy"/>
    <s v="7625 Hume Dr, Dallas"/>
    <n v="75227"/>
    <n v="1"/>
    <m/>
    <n v="11"/>
    <n v="11"/>
    <m/>
  </r>
  <r>
    <x v="39"/>
    <x v="0"/>
    <d v="2025-01-30T00:00:00"/>
    <d v="2025-01-30T00:00:00"/>
    <s v="Mentoring/Clinic (BF)"/>
    <x v="0"/>
    <s v="Hill Middle School"/>
    <s v="505 Easton Rd"/>
    <s v=" 75218"/>
    <n v="1"/>
    <m/>
    <n v="30"/>
    <n v="30"/>
    <m/>
  </r>
  <r>
    <x v="55"/>
    <x v="5"/>
    <d v="2025-01-30T00:00:00"/>
    <d v="2025-01-31T00:00:00"/>
    <s v="Preview &amp; Opening Performance"/>
    <x v="0"/>
    <s v="Bryant Hall"/>
    <s v="3400 Blackburn, Dallas, Texas 75219"/>
    <n v="75219"/>
    <n v="2"/>
    <n v="58"/>
    <n v="5"/>
    <n v="63"/>
    <m/>
  </r>
  <r>
    <x v="33"/>
    <x v="5"/>
    <d v="2025-01-30T00:00:00"/>
    <d v="2025-01-30T00:00:00"/>
    <s v="Touring Opera Performance"/>
    <x v="0"/>
    <s v="Nathan Adams Elementary"/>
    <s v="12600 Welch Rd"/>
    <n v="75244"/>
    <n v="1"/>
    <n v="0"/>
    <n v="89"/>
    <n v="89"/>
    <m/>
  </r>
  <r>
    <x v="29"/>
    <x v="5"/>
    <d v="2025-01-30T00:00:00"/>
    <d v="2025-01-30T00:00:00"/>
    <s v="Flamenco Hoy"/>
    <x v="0"/>
    <s v="Grauwyler Rec Center"/>
    <s v="7780 Harry Hines Blvd, Dallas, TX 75235"/>
    <n v="75235"/>
    <n v="1"/>
    <m/>
    <n v="45"/>
    <n v="45"/>
    <m/>
  </r>
  <r>
    <x v="32"/>
    <x v="8"/>
    <d v="2025-01-30T00:00:00"/>
    <d v="2025-01-30T00:00:00"/>
    <s v="USAFF preview member screening of &quot;Heart Eyes&quot;"/>
    <x v="0"/>
    <s v="Angelika Film Center Dallas"/>
    <s v="5321 E Mockingbird Ln"/>
    <n v="75206"/>
    <n v="1"/>
    <n v="0"/>
    <n v="180"/>
    <n v="180"/>
    <m/>
  </r>
  <r>
    <x v="32"/>
    <x v="8"/>
    <d v="2025-01-30T00:00:00"/>
    <d v="2025-01-30T00:00:00"/>
    <s v="USAFF co-presents special screening of &quot;Mulholland Drive&quot; (presented with the Angelika Dallas)"/>
    <x v="0"/>
    <s v="Angelika Film Center Dallas"/>
    <s v="5321 E Mockingbird Ln"/>
    <n v="75206"/>
    <n v="1"/>
    <n v="171"/>
    <n v="0"/>
    <n v="171"/>
    <m/>
  </r>
  <r>
    <x v="43"/>
    <x v="5"/>
    <d v="2025-01-31T00:00:00"/>
    <d v="2025-01-31T00:00:00"/>
    <s v="Dallas Area Senior Concerts"/>
    <x v="0"/>
    <s v="The Bentley "/>
    <s v="3362 Forest Lane"/>
    <s v="75234"/>
    <n v="1"/>
    <n v="0"/>
    <n v="54"/>
    <n v="54"/>
    <m/>
  </r>
  <r>
    <x v="43"/>
    <x v="5"/>
    <d v="2025-01-31T00:00:00"/>
    <d v="2025-01-31T00:00:00"/>
    <s v="Dallas Area Senior Concerts"/>
    <x v="0"/>
    <s v="Parsons House Preston Hollow: AL"/>
    <s v="4205 West Northwest Highway"/>
    <s v="75220"/>
    <n v="1"/>
    <n v="0"/>
    <n v="30"/>
    <n v="30"/>
    <m/>
  </r>
  <r>
    <x v="43"/>
    <x v="5"/>
    <d v="2025-01-31T00:00:00"/>
    <d v="2025-01-31T00:00:00"/>
    <s v="Dallas Area Senior Concerts"/>
    <x v="0"/>
    <s v="Parsons House Preston Hollow: AL"/>
    <s v="4205 West Northwest Highway"/>
    <s v="75220"/>
    <n v="1"/>
    <n v="0"/>
    <n v="20"/>
    <n v="20"/>
    <m/>
  </r>
  <r>
    <x v="43"/>
    <x v="5"/>
    <d v="2025-01-31T00:00:00"/>
    <d v="2025-01-31T00:00:00"/>
    <s v="Dallas Area Senior Concerts"/>
    <x v="0"/>
    <s v="The Bentley "/>
    <s v="3362 Forest Lane"/>
    <s v="75234"/>
    <n v="1"/>
    <n v="0"/>
    <n v="54"/>
    <n v="54"/>
    <m/>
  </r>
  <r>
    <x v="48"/>
    <x v="0"/>
    <d v="2025-01-31T00:00:00"/>
    <d v="2025-01-31T00:00:00"/>
    <m/>
    <x v="0"/>
    <m/>
    <m/>
    <m/>
    <m/>
    <m/>
    <m/>
    <n v="18"/>
    <m/>
  </r>
  <r>
    <x v="1"/>
    <x v="2"/>
    <d v="2025-01-31T00:00:00"/>
    <d v="2025-01-31T00:00:00"/>
    <s v="Identity of Music"/>
    <x v="0"/>
    <s v="Our Lady of Perpetual Help "/>
    <s v="7625 Cortland Avenue Dallas, TX "/>
    <n v="75235"/>
    <n v="16"/>
    <n v="115"/>
    <m/>
    <n v="115"/>
    <m/>
  </r>
  <r>
    <x v="7"/>
    <x v="0"/>
    <d v="2025-01-31T00:00:00"/>
    <d v="2025-01-31T00:00:00"/>
    <s v="Dallas Game Design"/>
    <x v="0"/>
    <s v="Big Thought HQ"/>
    <s v="1409 Botham Jean Blvd., Suite 1015"/>
    <n v="75215"/>
    <n v="1"/>
    <n v="0"/>
    <n v="12"/>
    <n v="12"/>
    <n v="10"/>
  </r>
  <r>
    <x v="7"/>
    <x v="0"/>
    <d v="2025-01-31T00:00:00"/>
    <d v="2025-01-31T00:00:00"/>
    <s v="Thriving Minds After School "/>
    <x v="0"/>
    <s v="Anne Frank Elementary School"/>
    <s v="5201 Celestial Rd"/>
    <n v="75254"/>
    <n v="1"/>
    <n v="0"/>
    <n v="37"/>
    <n v="37"/>
    <m/>
  </r>
  <r>
    <x v="7"/>
    <x v="0"/>
    <d v="2025-01-31T00:00:00"/>
    <d v="2025-01-31T00:00:00"/>
    <s v="Thriving Minds After School"/>
    <x v="0"/>
    <s v="Lakewood Elementary School"/>
    <s v="3000 Hillbrook St"/>
    <n v="75214"/>
    <n v="1"/>
    <n v="0"/>
    <n v="37"/>
    <n v="37"/>
    <m/>
  </r>
  <r>
    <x v="7"/>
    <x v="0"/>
    <d v="2025-01-31T00:00:00"/>
    <d v="2025-01-31T00:00:00"/>
    <s v="Thriving Minds After School"/>
    <x v="0"/>
    <s v="Nathan Adams Elementary School"/>
    <s v="12600 Welch Rd"/>
    <n v="75244"/>
    <n v="1"/>
    <n v="0"/>
    <n v="18"/>
    <n v="18"/>
    <m/>
  </r>
  <r>
    <x v="7"/>
    <x v="0"/>
    <d v="2025-01-31T00:00:00"/>
    <d v="2025-01-31T00:00:00"/>
    <s v="Thriving Minds After School"/>
    <x v="0"/>
    <s v="Montessori Academy at Onesimo Hernandez"/>
    <s v="5555 Maple Ave"/>
    <n v="75235"/>
    <n v="1"/>
    <n v="0"/>
    <n v="40"/>
    <n v="40"/>
    <n v="13"/>
  </r>
  <r>
    <x v="7"/>
    <x v="0"/>
    <d v="2025-01-31T00:00:00"/>
    <d v="2025-01-31T00:00:00"/>
    <s v="Thriving Minds After School"/>
    <x v="0"/>
    <s v="Prestonwood Montessori at E.D. Walker"/>
    <s v="5700 Wozencraft Dr"/>
    <s v=" 75230"/>
    <n v="1"/>
    <n v="0"/>
    <n v="40"/>
    <n v="40"/>
    <m/>
  </r>
  <r>
    <x v="7"/>
    <x v="0"/>
    <d v="2025-01-31T00:00:00"/>
    <d v="2025-01-31T00:00:00"/>
    <s v="Thriving Minds After School"/>
    <x v="0"/>
    <s v="Rosemont Lower School"/>
    <s v="1919 Stevens Forest Dr"/>
    <n v="75208"/>
    <n v="1"/>
    <n v="0"/>
    <n v="83"/>
    <n v="83"/>
    <n v="2"/>
  </r>
  <r>
    <x v="7"/>
    <x v="0"/>
    <d v="2025-01-31T00:00:00"/>
    <d v="2025-01-31T00:00:00"/>
    <s v="Thriving Minds After School"/>
    <x v="0"/>
    <s v="Rosemont Upper School"/>
    <s v="719 N Montclair Ave"/>
    <n v="75208"/>
    <n v="1"/>
    <n v="0"/>
    <n v="15"/>
    <n v="15"/>
    <m/>
  </r>
  <r>
    <x v="7"/>
    <x v="0"/>
    <d v="2025-01-31T00:00:00"/>
    <d v="2025-01-31T00:00:00"/>
    <s v="Thriving Minds After School"/>
    <x v="0"/>
    <s v="Harry C. Withers Elementary School"/>
    <s v="3959 Northhaven Rd"/>
    <n v="75229"/>
    <n v="1"/>
    <n v="0"/>
    <n v="71"/>
    <n v="71"/>
    <n v="2"/>
  </r>
  <r>
    <x v="7"/>
    <x v="0"/>
    <d v="2025-01-31T00:00:00"/>
    <d v="2025-01-31T00:00:00"/>
    <s v="Launching- Diversity, Equity, and Inclusion"/>
    <x v="0"/>
    <s v="Big Thought HQ"/>
    <s v="1409 Botham Jean Blvd., Suite 1015"/>
    <n v="75215"/>
    <n v="1"/>
    <n v="0"/>
    <n v="56"/>
    <n v="56"/>
    <m/>
  </r>
  <r>
    <x v="7"/>
    <x v="0"/>
    <d v="2025-01-31T00:00:00"/>
    <d v="2025-01-31T00:00:00"/>
    <s v="PEAR"/>
    <x v="0"/>
    <s v="Big Thought HQ"/>
    <s v="1409 Botham Jean Blvd., Suite 1015"/>
    <n v="75215"/>
    <n v="1"/>
    <n v="0"/>
    <n v="1"/>
    <n v="1"/>
    <m/>
  </r>
  <r>
    <x v="9"/>
    <x v="1"/>
    <d v="2025-01-31T00:00:00"/>
    <d v="2025-01-31T00:00:00"/>
    <s v="Tina's Journey"/>
    <x v="0"/>
    <s v="Dallas Childrens Theatre"/>
    <s v="5938 Skillman St, Dallas, TX "/>
    <n v="75231"/>
    <n v="1"/>
    <n v="0"/>
    <n v="18"/>
    <n v="18"/>
    <m/>
  </r>
  <r>
    <x v="15"/>
    <x v="9"/>
    <d v="2025-01-31T00:00:00"/>
    <d v="2025-01-31T00:00:00"/>
    <s v="Dallas Luthern School"/>
    <x v="0"/>
    <s v="Hall of State"/>
    <s v="3939 Grand Avenue"/>
    <n v="75210"/>
    <n v="1"/>
    <s v="X"/>
    <n v="14"/>
    <n v="14"/>
    <m/>
  </r>
  <r>
    <x v="16"/>
    <x v="9"/>
    <d v="2025-01-31T00:00:00"/>
    <d v="2025-01-01T00:00:00"/>
    <s v="Travis Partnership"/>
    <x v="0"/>
    <s v="Dallas Museum of Art"/>
    <s v="1717 N Harwood"/>
    <n v="75201"/>
    <n v="1"/>
    <m/>
    <n v="24"/>
    <n v="24"/>
    <m/>
  </r>
  <r>
    <x v="20"/>
    <x v="6"/>
    <d v="2025-01-31T00:00:00"/>
    <d v="2025-01-31T00:00:00"/>
    <s v="Carroll Harris Simms Competition Rxhibitionn"/>
    <x v="0"/>
    <s v="African American Museum"/>
    <s v="3536 Grand Avenue"/>
    <n v="75210"/>
    <n v="1"/>
    <m/>
    <n v="32"/>
    <n v="32"/>
    <m/>
  </r>
  <r>
    <x v="20"/>
    <x v="3"/>
    <d v="2025-01-31T00:00:00"/>
    <d v="2025-01-31T00:00:00"/>
    <s v="The Lion King Marketing Reception"/>
    <x v="0"/>
    <s v="African American Museum"/>
    <s v="3536 Grand Avenue"/>
    <n v="75210"/>
    <n v="1"/>
    <m/>
    <n v="170"/>
    <n v="170"/>
    <m/>
  </r>
  <r>
    <x v="20"/>
    <x v="3"/>
    <d v="2025-01-31T00:00:00"/>
    <d v="2025-01-31T00:00:00"/>
    <s v="Opening Reception: Carroll Harris Simms Exhibition"/>
    <x v="0"/>
    <s v="African American Museum"/>
    <s v="3536 Grand Avenue"/>
    <n v="75210"/>
    <n v="1"/>
    <m/>
    <n v="320"/>
    <n v="320"/>
    <m/>
  </r>
  <r>
    <x v="39"/>
    <x v="0"/>
    <d v="2025-01-31T00:00:00"/>
    <d v="2025-01-31T00:00:00"/>
    <s v="Mentoring/Clinic (LRS)"/>
    <x v="0"/>
    <s v="Harry Stone Middle School"/>
    <s v="4747 Veterans Dr"/>
    <n v="75216"/>
    <n v="1"/>
    <m/>
    <n v="15"/>
    <n v="15"/>
    <m/>
  </r>
  <r>
    <x v="39"/>
    <x v="0"/>
    <d v="2025-01-31T00:00:00"/>
    <d v="2025-01-31T00:00:00"/>
    <s v="Mentoring/Clinic (LRS)"/>
    <x v="0"/>
    <s v="Dealey Montessori"/>
    <s v="6501 Royal Ln"/>
    <n v="75230"/>
    <n v="2"/>
    <m/>
    <n v="60"/>
    <n v="60"/>
    <m/>
  </r>
  <r>
    <x v="39"/>
    <x v="0"/>
    <d v="2025-01-31T00:00:00"/>
    <d v="2025-01-31T00:00:00"/>
    <s v="Mentoring/Clinic (CR)"/>
    <x v="0"/>
    <s v="Irma Rangel"/>
    <s v="1718 Robert B Cullum Blvd"/>
    <n v="75210"/>
    <n v="1"/>
    <m/>
    <n v="20"/>
    <n v="20"/>
    <m/>
  </r>
  <r>
    <x v="39"/>
    <x v="0"/>
    <d v="2025-01-31T00:00:00"/>
    <d v="2025-01-31T00:00:00"/>
    <s v="Mentoring/Clinic (DP)"/>
    <x v="0"/>
    <s v="Gaston Middle School"/>
    <s v="9565 Mercer Dr"/>
    <n v="75228"/>
    <n v="1"/>
    <m/>
    <n v="20"/>
    <n v="20"/>
    <m/>
  </r>
  <r>
    <x v="24"/>
    <x v="0"/>
    <d v="2025-01-31T00:00:00"/>
    <d v="2025-01-31T00:00:00"/>
    <s v="Tech Truck "/>
    <x v="0"/>
    <s v="St Philip St Augustine Career Day "/>
    <s v="8185 Military Pkwy"/>
    <n v="75227"/>
    <n v="1"/>
    <m/>
    <n v="210"/>
    <n v="210"/>
    <m/>
  </r>
  <r>
    <x v="26"/>
    <x v="0"/>
    <d v="2025-01-31T00:00:00"/>
    <d v="2025-01-31T00:00:00"/>
    <s v="Performing Arts Matters Afterschool Prog."/>
    <x v="0"/>
    <s v="Various Schools"/>
    <s v="N/A"/>
    <s v="N/A"/>
    <n v="1"/>
    <n v="0"/>
    <n v="414"/>
    <n v="414"/>
    <m/>
  </r>
  <r>
    <x v="26"/>
    <x v="5"/>
    <d v="2025-01-31T00:00:00"/>
    <d v="2025-01-31T00:00:00"/>
    <s v="Pop N Soul at the Muse"/>
    <x v="0"/>
    <s v="TBAAL "/>
    <s v="1309 Canton Street"/>
    <m/>
    <m/>
    <m/>
    <m/>
    <n v="0"/>
    <m/>
  </r>
  <r>
    <x v="32"/>
    <x v="8"/>
    <d v="2025-01-31T00:00:00"/>
    <d v="2025-01-31T00:00:00"/>
    <s v="USAFF co-presents special screening of &quot;Eraserhead&quot; (presented with the Angelika Dallas)"/>
    <x v="0"/>
    <s v="Angelika Film Center Dallas"/>
    <s v="5321 E Mockingbird Ln"/>
    <n v="75206"/>
    <n v="1"/>
    <n v="63"/>
    <n v="0"/>
    <n v="63"/>
    <m/>
  </r>
  <r>
    <x v="12"/>
    <x v="6"/>
    <d v="2025-02-01T00:00:00"/>
    <d v="2025-02-28T00:00:00"/>
    <s v="Special Exhibition - Virtual Tour"/>
    <x v="1"/>
    <m/>
    <m/>
    <m/>
    <n v="28"/>
    <m/>
    <n v="32"/>
    <n v="32"/>
    <m/>
  </r>
  <r>
    <x v="12"/>
    <x v="7"/>
    <d v="2025-02-01T00:00:00"/>
    <d v="2025-02-28T00:00:00"/>
    <s v="Student Group Tours, virtual"/>
    <x v="1"/>
    <m/>
    <m/>
    <m/>
    <n v="49"/>
    <n v="2231"/>
    <m/>
    <n v="2231"/>
    <m/>
  </r>
  <r>
    <x v="12"/>
    <x v="0"/>
    <d v="2025-02-01T00:00:00"/>
    <d v="2025-02-28T00:00:00"/>
    <s v="Student Education Programs, Virtual"/>
    <x v="1"/>
    <m/>
    <m/>
    <m/>
    <n v="48"/>
    <n v="2846"/>
    <m/>
    <n v="2846"/>
    <m/>
  </r>
  <r>
    <x v="12"/>
    <x v="5"/>
    <d v="2025-02-01T00:00:00"/>
    <d v="2025-02-28T00:00:00"/>
    <s v="Public Programs, Virtual"/>
    <x v="1"/>
    <m/>
    <m/>
    <m/>
    <n v="2"/>
    <n v="34"/>
    <m/>
    <n v="34"/>
    <m/>
  </r>
  <r>
    <x v="12"/>
    <x v="0"/>
    <d v="2025-02-01T00:00:00"/>
    <d v="2025-02-28T00:00:00"/>
    <s v="Professional Programs, Virtual"/>
    <x v="1"/>
    <m/>
    <m/>
    <m/>
    <n v="1"/>
    <n v="6"/>
    <m/>
    <n v="6"/>
    <m/>
  </r>
  <r>
    <x v="0"/>
    <x v="1"/>
    <d v="2025-02-01T00:00:00"/>
    <d v="2025-02-01T00:00:00"/>
    <s v="Mini Professional Ballet Folklorico Company"/>
    <x v="0"/>
    <s v="Anita Martinez Recreation Center"/>
    <s v="3212 N Winnetka Ave, Dallas, TX 75212"/>
    <m/>
    <n v="1"/>
    <n v="10"/>
    <n v="0"/>
    <n v="10"/>
    <m/>
  </r>
  <r>
    <x v="0"/>
    <x v="0"/>
    <d v="2025-02-01T00:00:00"/>
    <d v="2025-02-01T00:00:00"/>
    <s v="ANMBF Dance Academy Ballet Folklorico Toddlers 9:30 AM"/>
    <x v="0"/>
    <s v="Anita Martinez Recreation Center"/>
    <s v="3212 N Winnetka Ave, Dallas, TX 75212"/>
    <m/>
    <n v="1"/>
    <n v="25"/>
    <n v="0"/>
    <n v="25"/>
    <m/>
  </r>
  <r>
    <x v="0"/>
    <x v="0"/>
    <d v="2025-02-01T00:00:00"/>
    <d v="2025-02-01T00:00:00"/>
    <s v="ANMBF Dance Academy Classical Ballet Kids 9:30 AM"/>
    <x v="0"/>
    <s v="Anita Martinez Recreation Center"/>
    <s v="3212 N Winnetka Ave, Dallas, TX 75212"/>
    <m/>
    <n v="1"/>
    <n v="11"/>
    <n v="0"/>
    <n v="11"/>
    <m/>
  </r>
  <r>
    <x v="0"/>
    <x v="0"/>
    <d v="2025-02-01T00:00:00"/>
    <d v="2025-02-01T00:00:00"/>
    <s v="ANMBF Dance Academy Ballet Folklorico Kids 10:30 AM"/>
    <x v="0"/>
    <s v="Anita Martinez Recreation Center"/>
    <s v="3212 N Winnetka Ave, Dallas, TX 75212"/>
    <m/>
    <n v="1"/>
    <n v="25"/>
    <n v="0"/>
    <n v="25"/>
    <m/>
  </r>
  <r>
    <x v="0"/>
    <x v="0"/>
    <d v="2025-02-01T00:00:00"/>
    <d v="2025-02-01T00:00:00"/>
    <s v="ANMBF Dance Academy Classical Ballet Toddlers 10:30 AM"/>
    <x v="0"/>
    <s v="Anita Martinez Recreation Center"/>
    <s v="3212 N Winnetka Ave, Dallas, TX 75212"/>
    <m/>
    <n v="1"/>
    <n v="8"/>
    <n v="0"/>
    <n v="8"/>
    <m/>
  </r>
  <r>
    <x v="0"/>
    <x v="0"/>
    <d v="2025-02-01T00:00:00"/>
    <d v="2025-02-01T00:00:00"/>
    <s v="ANMBF Dance Academy Ballet Folklorico Teen and Adult 11:30 AM"/>
    <x v="0"/>
    <s v="Anita Martinez Recreation Center"/>
    <s v="3212 N Winnetka Ave, Dallas, TX 75212"/>
    <m/>
    <n v="1"/>
    <n v="13"/>
    <n v="0"/>
    <n v="13"/>
    <m/>
  </r>
  <r>
    <x v="0"/>
    <x v="0"/>
    <d v="2025-02-01T00:00:00"/>
    <d v="2025-02-01T00:00:00"/>
    <s v="ANMBF Dance Academy Ballet Folklorico Kids Intermediate 11:30 AM"/>
    <x v="0"/>
    <s v="Anita Martinez Recreation Center"/>
    <s v="3212 N Winnetka Ave, Dallas, TX 75212"/>
    <m/>
    <n v="1"/>
    <n v="6"/>
    <n v="0"/>
    <n v="6"/>
    <m/>
  </r>
  <r>
    <x v="0"/>
    <x v="0"/>
    <d v="2025-02-01T00:00:00"/>
    <d v="2025-02-01T00:00:00"/>
    <s v="ANMBF Dance Academy Ballet Folklorico Teen and Adult 12:30 PM"/>
    <x v="0"/>
    <s v="Anita Martinez Recreation Center"/>
    <s v="3212 N Winnetka Ave, Dallas, TX 75212"/>
    <m/>
    <n v="1"/>
    <n v="5"/>
    <n v="0"/>
    <n v="5"/>
    <m/>
  </r>
  <r>
    <x v="0"/>
    <x v="5"/>
    <d v="2025-02-01T00:00:00"/>
    <d v="2025-02-01T00:00:00"/>
    <s v="Wonders of Mexico"/>
    <x v="0"/>
    <s v="Sheraton Hotel"/>
    <s v="400 Olive St, Dallas, TX"/>
    <n v="75201"/>
    <n v="1"/>
    <n v="300"/>
    <n v="0"/>
    <n v="300"/>
    <m/>
  </r>
  <r>
    <x v="2"/>
    <x v="1"/>
    <d v="2025-02-01T00:00:00"/>
    <d v="2025-02-28T00:00:00"/>
    <s v="Subsidized Rehearsal Space Program"/>
    <x v="0"/>
    <s v="Arts Mission Oak Cliff"/>
    <s v="410 S Windomere Ave"/>
    <n v="75208"/>
    <n v="31"/>
    <n v="122"/>
    <n v="40"/>
    <n v="162"/>
    <m/>
  </r>
  <r>
    <x v="2"/>
    <x v="3"/>
    <d v="2025-02-01T00:00:00"/>
    <d v="2025-02-28T00:00:00"/>
    <s v="Exchange Club AMOCX"/>
    <x v="0"/>
    <s v="Arts Mission Oak Cliff"/>
    <s v="410 S Windomere Ave"/>
    <n v="75208"/>
    <n v="34"/>
    <n v="0"/>
    <n v="7"/>
    <n v="7"/>
    <m/>
  </r>
  <r>
    <x v="2"/>
    <x v="0"/>
    <d v="2025-02-01T00:00:00"/>
    <d v="2025-02-22T00:00:00"/>
    <s v="Full Circle: Yoga"/>
    <x v="0"/>
    <s v="Arts Mission Oak Cliff"/>
    <s v="410 S Windomere Ave"/>
    <n v="75208"/>
    <n v="4"/>
    <n v="9"/>
    <n v="0"/>
    <n v="9"/>
    <m/>
  </r>
  <r>
    <x v="3"/>
    <x v="1"/>
    <d v="2025-02-01T00:00:00"/>
    <d v="2025-02-10T00:00:00"/>
    <s v="EMERGE Coalition presents: BeetleJuice"/>
    <x v="0"/>
    <n v="723"/>
    <s v="723 Fort Worth Avenue"/>
    <n v="75208"/>
    <n v="4"/>
    <n v="0"/>
    <n v="100"/>
    <n v="100"/>
    <m/>
  </r>
  <r>
    <x v="3"/>
    <x v="0"/>
    <d v="2025-02-01T00:00:00"/>
    <d v="2025-02-01T00:00:00"/>
    <s v="Papier Mache Sculpture Workshop for Senior"/>
    <x v="0"/>
    <s v="Hampton-Illinios Branch Library"/>
    <s v=" 2951 S Hampton Rd"/>
    <n v="75224"/>
    <n v="1"/>
    <n v="0"/>
    <n v="30"/>
    <n v="30"/>
    <m/>
  </r>
  <r>
    <x v="4"/>
    <x v="0"/>
    <d v="2025-02-01T00:00:00"/>
    <d v="2025-02-28T00:00:00"/>
    <s v="Trainee Class"/>
    <x v="0"/>
    <s v="Avant Chamber Ballet"/>
    <s v="2408 Farrington St"/>
    <n v="75207"/>
    <n v="23"/>
    <n v="10"/>
    <n v="4"/>
    <n v="14"/>
    <m/>
  </r>
  <r>
    <x v="4"/>
    <x v="1"/>
    <d v="2025-02-01T00:00:00"/>
    <d v="2025-02-28T00:00:00"/>
    <s v="Trainee Rehearsal"/>
    <x v="0"/>
    <s v="Avant Chamber Ballet"/>
    <s v="2408 Farrington St"/>
    <n v="75207"/>
    <n v="23"/>
    <n v="10"/>
    <n v="4"/>
    <n v="14"/>
    <m/>
  </r>
  <r>
    <x v="4"/>
    <x v="0"/>
    <d v="2025-02-01T00:00:00"/>
    <d v="2025-02-22T00:00:00"/>
    <s v="Saturday Beginner Class"/>
    <x v="0"/>
    <s v="Avant Chamber Ballet"/>
    <s v="2408 Farrington St"/>
    <n v="75207"/>
    <n v="3"/>
    <n v="4"/>
    <n v="0"/>
    <n v="4"/>
    <m/>
  </r>
  <r>
    <x v="6"/>
    <x v="4"/>
    <d v="2025-02-01T00:00:00"/>
    <d v="2025-02-28T00:00:00"/>
    <s v="Carter High School Teaching Artist Residency"/>
    <x v="0"/>
    <s v="David W Carter HS"/>
    <s v="1819 W Wheatland Rd"/>
    <n v="75232"/>
    <n v="74"/>
    <n v="0"/>
    <n v="18"/>
    <n v="18"/>
    <m/>
  </r>
  <r>
    <x v="6"/>
    <x v="4"/>
    <d v="2025-02-01T00:00:00"/>
    <d v="2025-02-28T00:00:00"/>
    <s v="Madison HS Teaching Artist Residency"/>
    <x v="0"/>
    <s v="Madison HS"/>
    <s v="3000 MLK JR Blvd"/>
    <n v="75215"/>
    <n v="8"/>
    <n v="0"/>
    <n v="1"/>
    <n v="1"/>
    <m/>
  </r>
  <r>
    <x v="6"/>
    <x v="4"/>
    <d v="2025-02-01T00:00:00"/>
    <d v="2025-02-28T00:00:00"/>
    <s v="Booker T Washington Teaching Artist Residency"/>
    <x v="0"/>
    <s v="Booker T Washing HSPVA"/>
    <s v="2501 Flora St"/>
    <n v="75201"/>
    <n v="8"/>
    <n v="0"/>
    <n v="1"/>
    <n v="1"/>
    <m/>
  </r>
  <r>
    <x v="6"/>
    <x v="0"/>
    <d v="2025-02-01T00:00:00"/>
    <d v="2025-02-28T00:00:00"/>
    <s v="Uplift Atlas Violin Club"/>
    <x v="0"/>
    <s v="Uplift Atlas Prep"/>
    <s v="4600 Bryan St"/>
    <n v="75204"/>
    <n v="6"/>
    <n v="0"/>
    <n v="16"/>
    <n v="16"/>
    <m/>
  </r>
  <r>
    <x v="50"/>
    <x v="0"/>
    <d v="2025-02-01T00:00:00"/>
    <d v="2025-02-01T00:00:00"/>
    <s v="BTW Portfolio Coaching"/>
    <x v="0"/>
    <s v="MLK Arts Academy"/>
    <s v="1817 Warren Avenue"/>
    <n v="75215"/>
    <n v="3"/>
    <n v="0"/>
    <n v="3"/>
    <n v="3"/>
    <m/>
  </r>
  <r>
    <x v="50"/>
    <x v="0"/>
    <d v="2025-02-01T00:00:00"/>
    <d v="2025-02-28T00:00:00"/>
    <s v="Open Studio"/>
    <x v="0"/>
    <s v="Color Me Empowered HQ"/>
    <s v="2101 West Clarendon"/>
    <n v="75208"/>
    <n v="2"/>
    <n v="0"/>
    <n v="4"/>
    <n v="4"/>
    <m/>
  </r>
  <r>
    <x v="50"/>
    <x v="0"/>
    <d v="2025-02-01T00:00:00"/>
    <d v="2025-02-15T00:00:00"/>
    <s v="BTW Portfolio Coaching"/>
    <x v="0"/>
    <s v="Color Me Empowered HQ"/>
    <s v="2101 West Clarendon"/>
    <n v="75208"/>
    <n v="2"/>
    <n v="0"/>
    <n v="2"/>
    <n v="2"/>
    <m/>
  </r>
  <r>
    <x v="10"/>
    <x v="0"/>
    <d v="2025-02-01T00:00:00"/>
    <d v="2025-02-28T00:00:00"/>
    <s v="Fundamentals of Wheel"/>
    <x v="0"/>
    <s v="Creative Arts Center of Dallas"/>
    <s v="2360 Laughlin Drive"/>
    <n v="75228"/>
    <n v="4"/>
    <n v="40"/>
    <n v="8"/>
    <n v="48"/>
    <m/>
  </r>
  <r>
    <x v="10"/>
    <x v="0"/>
    <d v="2025-02-01T00:00:00"/>
    <d v="2025-02-28T00:00:00"/>
    <s v="Hands in Clay"/>
    <x v="0"/>
    <s v="Creative Arts Center of Dallas"/>
    <s v="2360 Laughlin Drive"/>
    <n v="75228"/>
    <n v="4"/>
    <n v="20"/>
    <n v="0"/>
    <n v="20"/>
    <m/>
  </r>
  <r>
    <x v="10"/>
    <x v="0"/>
    <d v="2025-02-01T00:00:00"/>
    <d v="2025-02-28T00:00:00"/>
    <s v="Beginner Figure Drawing"/>
    <x v="0"/>
    <s v="Creative Arts Center of Dallas"/>
    <s v="2360 Laughlin Drive"/>
    <n v="75228"/>
    <n v="4"/>
    <n v="28"/>
    <n v="4"/>
    <n v="32"/>
    <m/>
  </r>
  <r>
    <x v="10"/>
    <x v="0"/>
    <d v="2025-02-01T00:00:00"/>
    <d v="2025-02-28T00:00:00"/>
    <s v="Art of Mosaic"/>
    <x v="0"/>
    <s v="Creative Arts Center of Dallas"/>
    <s v="2361 Laughlin Drive"/>
    <n v="75228"/>
    <n v="4"/>
    <n v="40"/>
    <n v="0"/>
    <n v="40"/>
    <m/>
  </r>
  <r>
    <x v="10"/>
    <x v="0"/>
    <d v="2025-02-01T00:00:00"/>
    <d v="2025-02-28T00:00:00"/>
    <s v="Fundamentals of Wheel"/>
    <x v="0"/>
    <s v="Creative Arts Center of Dallas"/>
    <s v="2360 Laughlin Drive"/>
    <n v="75228"/>
    <n v="4"/>
    <n v="44"/>
    <n v="0"/>
    <n v="44"/>
    <m/>
  </r>
  <r>
    <x v="10"/>
    <x v="0"/>
    <d v="2025-02-01T00:00:00"/>
    <d v="2025-02-28T00:00:00"/>
    <s v="Metal Sculpture"/>
    <x v="0"/>
    <s v="Creative Arts Center of Dallas"/>
    <s v="2360 Laughlin Drive"/>
    <n v="75228"/>
    <n v="4"/>
    <n v="28"/>
    <n v="0"/>
    <n v="28"/>
    <m/>
  </r>
  <r>
    <x v="10"/>
    <x v="0"/>
    <d v="2025-02-01T00:00:00"/>
    <d v="2025-02-28T00:00:00"/>
    <s v="All Mosaics Mondays"/>
    <x v="0"/>
    <s v="Creative Arts Center of Dallas"/>
    <s v="2360 Laughlin Drive"/>
    <n v="75228"/>
    <n v="4"/>
    <n v="40"/>
    <n v="0"/>
    <n v="40"/>
    <m/>
  </r>
  <r>
    <x v="10"/>
    <x v="0"/>
    <d v="2025-02-01T00:00:00"/>
    <d v="2025-02-28T00:00:00"/>
    <s v="Int/Adv Art of Handbuilding"/>
    <x v="0"/>
    <s v="Creative Arts Center of Dallas"/>
    <s v="2360 Laughlin Drive"/>
    <n v="75228"/>
    <n v="4"/>
    <n v="36"/>
    <n v="0"/>
    <n v="36"/>
    <m/>
  </r>
  <r>
    <x v="10"/>
    <x v="0"/>
    <d v="2025-02-01T00:00:00"/>
    <d v="2025-02-28T00:00:00"/>
    <s v="Fundamentals of Wheel"/>
    <x v="0"/>
    <s v="Creative Arts Center of Dallas"/>
    <s v="2360 Laughlin Drive"/>
    <n v="75228"/>
    <n v="4"/>
    <n v="40"/>
    <n v="0"/>
    <n v="40"/>
    <m/>
  </r>
  <r>
    <x v="10"/>
    <x v="0"/>
    <d v="2025-02-01T00:00:00"/>
    <d v="2025-02-28T00:00:00"/>
    <s v="Sewing"/>
    <x v="0"/>
    <s v="Creative Arts Center of Dallas"/>
    <s v="2360 Laughlin Drive"/>
    <n v="75228"/>
    <n v="4"/>
    <n v="12"/>
    <n v="0"/>
    <n v="12"/>
    <m/>
  </r>
  <r>
    <x v="10"/>
    <x v="0"/>
    <d v="2025-02-01T00:00:00"/>
    <d v="2025-02-28T00:00:00"/>
    <s v="Stained Glass"/>
    <x v="0"/>
    <s v="Creative Arts Center of Dallas"/>
    <s v="2360 Laughlin Drive"/>
    <n v="75228"/>
    <n v="4"/>
    <n v="20"/>
    <n v="0"/>
    <n v="20"/>
    <m/>
  </r>
  <r>
    <x v="10"/>
    <x v="0"/>
    <d v="2025-02-01T00:00:00"/>
    <d v="2025-02-28T00:00:00"/>
    <s v="Beginner Painting"/>
    <x v="0"/>
    <s v="Creative Arts Center of Dallas"/>
    <s v="2360 Laughlin Drive"/>
    <n v="75228"/>
    <n v="4"/>
    <n v="40"/>
    <n v="0"/>
    <n v="40"/>
    <m/>
  </r>
  <r>
    <x v="10"/>
    <x v="0"/>
    <d v="2025-02-01T00:00:00"/>
    <d v="2025-02-28T00:00:00"/>
    <s v="Fundamentals of Wheel"/>
    <x v="0"/>
    <s v="Creative Arts Center of Dallas"/>
    <s v="2360 Laughlin Drive"/>
    <n v="75228"/>
    <n v="3"/>
    <n v="40"/>
    <n v="0"/>
    <n v="40"/>
    <m/>
  </r>
  <r>
    <x v="10"/>
    <x v="0"/>
    <d v="2025-02-01T00:00:00"/>
    <d v="2025-02-28T00:00:00"/>
    <s v="Beg/Int Jewelry Fabrication"/>
    <x v="0"/>
    <s v="Creative Arts Center of Dallas"/>
    <s v="2360 Laughlin Drive"/>
    <n v="75228"/>
    <n v="3"/>
    <n v="36"/>
    <n v="0"/>
    <n v="36"/>
    <m/>
  </r>
  <r>
    <x v="10"/>
    <x v="0"/>
    <d v="2025-02-01T00:00:00"/>
    <d v="2025-02-28T00:00:00"/>
    <s v="Metal Sculpture"/>
    <x v="0"/>
    <s v="Creative Arts Center of Dallas"/>
    <s v="2360 Laughlin Drive"/>
    <n v="75228"/>
    <n v="3"/>
    <n v="8"/>
    <n v="0"/>
    <n v="8"/>
    <m/>
  </r>
  <r>
    <x v="10"/>
    <x v="0"/>
    <d v="2025-02-01T00:00:00"/>
    <d v="2025-02-28T00:00:00"/>
    <s v="Broken Dish Mosaic (Picassiette)"/>
    <x v="0"/>
    <s v="Creative Arts Center of Dallas"/>
    <s v="2360 Laughlin Drive"/>
    <n v="75228"/>
    <n v="3"/>
    <n v="40"/>
    <n v="0"/>
    <n v="40"/>
    <m/>
  </r>
  <r>
    <x v="10"/>
    <x v="0"/>
    <d v="2025-02-01T00:00:00"/>
    <d v="2025-02-28T00:00:00"/>
    <s v="Beginner Oil Painting from Photos"/>
    <x v="0"/>
    <s v="Creative Arts Center of Dallas"/>
    <s v="2360 Laughlin Drive"/>
    <n v="75228"/>
    <n v="3"/>
    <n v="44"/>
    <n v="0"/>
    <n v="44"/>
    <m/>
  </r>
  <r>
    <x v="10"/>
    <x v="0"/>
    <d v="2025-02-01T00:00:00"/>
    <d v="2025-02-28T00:00:00"/>
    <s v="Stone Carving"/>
    <x v="0"/>
    <s v="Creative Arts Center of Dallas"/>
    <s v="2360 Laughlin Drive"/>
    <n v="75228"/>
    <n v="3"/>
    <n v="36"/>
    <n v="4"/>
    <n v="40"/>
    <m/>
  </r>
  <r>
    <x v="10"/>
    <x v="0"/>
    <d v="2025-02-01T00:00:00"/>
    <d v="2025-02-28T00:00:00"/>
    <s v="Int/Adv Wheel"/>
    <x v="0"/>
    <s v="Creative Arts Center of Dallas"/>
    <s v="2360 Laughlin Drive"/>
    <n v="75228"/>
    <n v="3"/>
    <n v="40"/>
    <n v="0"/>
    <n v="40"/>
    <m/>
  </r>
  <r>
    <x v="10"/>
    <x v="0"/>
    <d v="2025-02-01T00:00:00"/>
    <d v="2025-02-28T00:00:00"/>
    <s v="Fused Glass"/>
    <x v="0"/>
    <s v="Creative Arts Center of Dallas"/>
    <s v="2360 Laughlin Drive"/>
    <n v="75228"/>
    <n v="3"/>
    <n v="28"/>
    <n v="0"/>
    <n v="28"/>
    <m/>
  </r>
  <r>
    <x v="10"/>
    <x v="0"/>
    <d v="2025-02-01T00:00:00"/>
    <d v="2025-02-28T00:00:00"/>
    <s v="Int/Adv Oil Painting from Photos"/>
    <x v="0"/>
    <s v="Creative Arts Center of Dallas"/>
    <s v="2360 Laughlin Drive"/>
    <n v="75228"/>
    <n v="3"/>
    <n v="40"/>
    <n v="0"/>
    <n v="40"/>
    <m/>
  </r>
  <r>
    <x v="10"/>
    <x v="0"/>
    <d v="2025-02-01T00:00:00"/>
    <d v="2025-02-28T00:00:00"/>
    <s v="Fundamentals of Wheel"/>
    <x v="0"/>
    <s v="Creative Arts Center of Dallas"/>
    <s v="2360 Laughlin Drive"/>
    <n v="75228"/>
    <n v="3"/>
    <n v="40"/>
    <n v="0"/>
    <n v="40"/>
    <m/>
  </r>
  <r>
    <x v="10"/>
    <x v="0"/>
    <d v="2025-02-01T00:00:00"/>
    <d v="2025-02-28T00:00:00"/>
    <s v="Stone Carving"/>
    <x v="0"/>
    <s v="Creative Arts Center of Dallas"/>
    <s v="2360 Laughlin Drive"/>
    <n v="75228"/>
    <n v="3"/>
    <n v="28"/>
    <n v="0"/>
    <n v="28"/>
    <m/>
  </r>
  <r>
    <x v="10"/>
    <x v="0"/>
    <d v="2025-02-01T00:00:00"/>
    <d v="2025-02-28T00:00:00"/>
    <s v="Fundamentals of Wheel"/>
    <x v="0"/>
    <s v="Creative Arts Center of Dallas"/>
    <s v="2360 Laughlin Drive"/>
    <n v="75228"/>
    <n v="3"/>
    <n v="40"/>
    <n v="0"/>
    <n v="40"/>
    <m/>
  </r>
  <r>
    <x v="10"/>
    <x v="0"/>
    <d v="2025-02-01T00:00:00"/>
    <d v="2025-02-28T00:00:00"/>
    <s v="Fundamentals of Wheel"/>
    <x v="0"/>
    <s v="Creative Arts Center of Dallas"/>
    <s v="2360 Laughlin Drive"/>
    <n v="75228"/>
    <n v="3"/>
    <n v="40"/>
    <n v="0"/>
    <n v="40"/>
    <m/>
  </r>
  <r>
    <x v="10"/>
    <x v="0"/>
    <d v="2025-02-01T00:00:00"/>
    <d v="2025-02-28T00:00:00"/>
    <s v="Fundamentals of Wheel"/>
    <x v="0"/>
    <s v="Creative Arts Center of Dallas"/>
    <s v="2360 Laughlin Drive"/>
    <n v="75228"/>
    <n v="4"/>
    <n v="32"/>
    <n v="4"/>
    <n v="36"/>
    <m/>
  </r>
  <r>
    <x v="10"/>
    <x v="0"/>
    <d v="2025-02-01T00:00:00"/>
    <d v="2025-02-28T00:00:00"/>
    <s v="Fused Glass"/>
    <x v="0"/>
    <s v="Creative Arts Center of Dallas"/>
    <s v="2360 Laughlin Drive"/>
    <n v="75228"/>
    <n v="4"/>
    <n v="32"/>
    <n v="0"/>
    <n v="32"/>
    <m/>
  </r>
  <r>
    <x v="10"/>
    <x v="0"/>
    <d v="2025-02-01T00:00:00"/>
    <d v="2025-02-28T00:00:00"/>
    <s v="Hands in Clay"/>
    <x v="0"/>
    <s v="Creative Arts Center of Dallas"/>
    <s v="2360 Laughlin Drive"/>
    <n v="75228"/>
    <n v="4"/>
    <n v="16"/>
    <n v="0"/>
    <n v="16"/>
    <m/>
  </r>
  <r>
    <x v="10"/>
    <x v="0"/>
    <d v="2025-02-01T00:00:00"/>
    <d v="2025-02-28T00:00:00"/>
    <s v="Hands in Clay"/>
    <x v="0"/>
    <s v="Creative Arts Center of Dallas"/>
    <s v="2361 Laughlin Drive"/>
    <n v="75229"/>
    <n v="4"/>
    <n v="12"/>
    <n v="0"/>
    <n v="12"/>
    <m/>
  </r>
  <r>
    <x v="10"/>
    <x v="0"/>
    <d v="2025-02-01T00:00:00"/>
    <d v="2025-02-28T00:00:00"/>
    <s v="Pastel Drawing 1"/>
    <x v="0"/>
    <s v="Creative Arts Center of Dallas"/>
    <s v="2360 Laughlin Drive"/>
    <n v="75228"/>
    <n v="4"/>
    <n v="8"/>
    <n v="0"/>
    <n v="8"/>
    <m/>
  </r>
  <r>
    <x v="10"/>
    <x v="0"/>
    <d v="2025-02-01T00:00:00"/>
    <d v="2025-02-28T00:00:00"/>
    <s v="Int/Adv Oil Painting from Photos"/>
    <x v="0"/>
    <s v="Creative Arts Center of Dallas"/>
    <s v="2360 Laughlin Drive"/>
    <n v="75228"/>
    <n v="4"/>
    <n v="36"/>
    <n v="0"/>
    <n v="36"/>
    <m/>
  </r>
  <r>
    <x v="10"/>
    <x v="0"/>
    <d v="2025-02-01T00:00:00"/>
    <d v="2025-02-28T00:00:00"/>
    <s v="Wild Side of Watercolor"/>
    <x v="0"/>
    <s v="Creative Arts Center of Dallas"/>
    <s v="2360 Laughlin Drive"/>
    <n v="75228"/>
    <n v="4"/>
    <n v="24"/>
    <n v="0"/>
    <n v="24"/>
    <m/>
  </r>
  <r>
    <x v="10"/>
    <x v="0"/>
    <d v="2025-02-01T00:00:00"/>
    <d v="2025-02-28T00:00:00"/>
    <s v="Fundamentals of Handbuilding"/>
    <x v="0"/>
    <s v="Creative Arts Center of Dallas"/>
    <s v="2360 Laughlin Drive"/>
    <n v="75228"/>
    <n v="4"/>
    <n v="16"/>
    <n v="0"/>
    <n v="16"/>
    <m/>
  </r>
  <r>
    <x v="10"/>
    <x v="0"/>
    <d v="2025-02-01T00:00:00"/>
    <d v="2025-02-28T00:00:00"/>
    <s v="Int/Adv Wheel"/>
    <x v="0"/>
    <s v="Creative Arts Center of Dallas"/>
    <s v="2360 Laughlin Drive"/>
    <n v="75228"/>
    <n v="4"/>
    <n v="44"/>
    <n v="0"/>
    <n v="44"/>
    <m/>
  </r>
  <r>
    <x v="10"/>
    <x v="0"/>
    <d v="2025-02-01T00:00:00"/>
    <d v="2025-02-28T00:00:00"/>
    <s v="Drawing 1"/>
    <x v="0"/>
    <s v="Creative Arts Center of Dallas"/>
    <s v="2360 Laughlin Drive"/>
    <n v="75228"/>
    <n v="4"/>
    <n v="16"/>
    <n v="0"/>
    <n v="16"/>
    <n v="13"/>
  </r>
  <r>
    <x v="10"/>
    <x v="0"/>
    <d v="2025-02-01T00:00:00"/>
    <d v="2025-02-28T00:00:00"/>
    <s v="Fused Glass"/>
    <x v="0"/>
    <s v="Creative Arts Center of Dallas"/>
    <s v="2360 Laughlin Drive"/>
    <n v="75228"/>
    <n v="4"/>
    <n v="24"/>
    <n v="0"/>
    <n v="24"/>
    <n v="13"/>
  </r>
  <r>
    <x v="10"/>
    <x v="0"/>
    <d v="2025-02-01T00:00:00"/>
    <d v="2025-02-28T00:00:00"/>
    <s v="Lost Wax Casting"/>
    <x v="0"/>
    <s v="Creative Arts Center of Dallas"/>
    <s v="2360 Laughlin Drive"/>
    <n v="75228"/>
    <n v="4"/>
    <n v="24"/>
    <n v="0"/>
    <n v="24"/>
    <n v="13"/>
  </r>
  <r>
    <x v="10"/>
    <x v="0"/>
    <d v="2025-02-01T00:00:00"/>
    <d v="2025-02-28T00:00:00"/>
    <s v="Beginner Oil Painting from Photos"/>
    <x v="0"/>
    <s v="Creative Arts Center of Dallas"/>
    <s v="2360 Laughlin Drive"/>
    <n v="75228"/>
    <n v="4"/>
    <n v="44"/>
    <n v="0"/>
    <n v="44"/>
    <m/>
  </r>
  <r>
    <x v="10"/>
    <x v="0"/>
    <d v="2025-02-01T00:00:00"/>
    <d v="2025-02-28T00:00:00"/>
    <s v="Watercolor Fundamentals"/>
    <x v="0"/>
    <s v="Creative Arts Center of Dallas"/>
    <s v="2360 Laughlin Drive"/>
    <n v="75228"/>
    <n v="4"/>
    <n v="36"/>
    <n v="0"/>
    <n v="36"/>
    <m/>
  </r>
  <r>
    <x v="10"/>
    <x v="0"/>
    <d v="2025-02-01T00:00:00"/>
    <d v="2025-02-28T00:00:00"/>
    <s v="Hands in Clay"/>
    <x v="0"/>
    <s v="Creative Arts Center of Dallas"/>
    <s v="2360 Laughlin Drive"/>
    <n v="75228"/>
    <n v="4"/>
    <n v="20"/>
    <n v="0"/>
    <n v="20"/>
    <m/>
  </r>
  <r>
    <x v="10"/>
    <x v="0"/>
    <d v="2025-02-01T00:00:00"/>
    <d v="2025-02-28T00:00:00"/>
    <s v="Beginner Figurative Sculpture"/>
    <x v="0"/>
    <s v="Creative Arts Center of Dallas"/>
    <s v="2360 Laughlin Drive"/>
    <n v="75228"/>
    <n v="4"/>
    <n v="16"/>
    <n v="0"/>
    <n v="16"/>
    <m/>
  </r>
  <r>
    <x v="10"/>
    <x v="0"/>
    <d v="2025-02-01T00:00:00"/>
    <d v="2025-02-28T00:00:00"/>
    <s v="Drawing 1"/>
    <x v="0"/>
    <s v="Creative Arts Center of Dallas"/>
    <s v="2360 Laughlin Drive"/>
    <n v="75228"/>
    <n v="4"/>
    <n v="36"/>
    <n v="0"/>
    <n v="36"/>
    <m/>
  </r>
  <r>
    <x v="10"/>
    <x v="0"/>
    <d v="2025-02-01T00:00:00"/>
    <d v="2025-02-28T00:00:00"/>
    <s v="Int/Adv Jewelry Fabrication"/>
    <x v="0"/>
    <s v="Creative Arts Center of Dallas"/>
    <s v="2360 Laughlin Drive"/>
    <n v="75228"/>
    <n v="4"/>
    <n v="28"/>
    <n v="0"/>
    <n v="28"/>
    <m/>
  </r>
  <r>
    <x v="10"/>
    <x v="0"/>
    <d v="2025-02-01T00:00:00"/>
    <d v="2025-02-28T00:00:00"/>
    <s v="Watercolor Fundamentals"/>
    <x v="0"/>
    <s v="Creative Arts Center of Dallas"/>
    <s v="2360 Laughlin Drive"/>
    <n v="75228"/>
    <n v="4"/>
    <n v="40"/>
    <n v="0"/>
    <n v="40"/>
    <m/>
  </r>
  <r>
    <x v="10"/>
    <x v="0"/>
    <d v="2025-02-01T00:00:00"/>
    <d v="2025-02-28T00:00:00"/>
    <s v="Stone Carving"/>
    <x v="0"/>
    <s v="Creative Arts Center of Dallas"/>
    <s v="2360 Laughlin Drive"/>
    <n v="75228"/>
    <n v="4"/>
    <n v="20"/>
    <n v="0"/>
    <n v="20"/>
    <m/>
  </r>
  <r>
    <x v="10"/>
    <x v="0"/>
    <d v="2025-02-01T00:00:00"/>
    <d v="2025-02-28T00:00:00"/>
    <s v="Creative Clay"/>
    <x v="0"/>
    <s v="Creative Arts Center of Dallas"/>
    <s v="2360 Laughlin Drive"/>
    <n v="75228"/>
    <n v="4"/>
    <n v="12"/>
    <n v="0"/>
    <n v="12"/>
    <m/>
  </r>
  <r>
    <x v="10"/>
    <x v="0"/>
    <d v="2025-02-01T00:00:00"/>
    <d v="2025-02-28T00:00:00"/>
    <s v="Acrylic Painting"/>
    <x v="0"/>
    <s v="Creative Arts Center of Dallas"/>
    <s v="2360 Laughlin Drive"/>
    <n v="75228"/>
    <n v="4"/>
    <n v="32"/>
    <n v="0"/>
    <n v="32"/>
    <m/>
  </r>
  <r>
    <x v="10"/>
    <x v="0"/>
    <d v="2025-02-01T00:00:00"/>
    <d v="2025-02-28T00:00:00"/>
    <s v="Basic Monotype Printing"/>
    <x v="0"/>
    <s v="Creative Arts Center of Dallas"/>
    <s v="2360 Laughlin Drive"/>
    <n v="75228"/>
    <n v="4"/>
    <n v="20"/>
    <n v="0"/>
    <n v="20"/>
    <m/>
  </r>
  <r>
    <x v="10"/>
    <x v="0"/>
    <d v="2025-02-01T00:00:00"/>
    <d v="2025-02-28T00:00:00"/>
    <s v="Fundamentals of Wheel"/>
    <x v="0"/>
    <s v="Creative Arts Center of Dallas"/>
    <s v="2360 Laughlin Drive"/>
    <n v="75228"/>
    <n v="4"/>
    <n v="40"/>
    <n v="0"/>
    <n v="40"/>
    <m/>
  </r>
  <r>
    <x v="10"/>
    <x v="0"/>
    <d v="2025-02-01T00:00:00"/>
    <d v="2025-02-28T00:00:00"/>
    <s v="Beginner Figurative Sculpture"/>
    <x v="0"/>
    <s v="Creative Arts Center of Dallas"/>
    <s v="2360 Laughlin Drive"/>
    <n v="75228"/>
    <n v="4"/>
    <n v="24"/>
    <n v="0"/>
    <n v="24"/>
    <m/>
  </r>
  <r>
    <x v="8"/>
    <x v="0"/>
    <d v="2025-02-01T00:00:00"/>
    <d v="2025-02-28T00:00:00"/>
    <s v="Workshop/Training Virtual"/>
    <x v="1"/>
    <s v="Sammons Center for the Arts"/>
    <s v="3630 Harry Hines Blvd"/>
    <n v="75219"/>
    <n v="0"/>
    <m/>
    <n v="0"/>
    <n v="0"/>
    <m/>
  </r>
  <r>
    <x v="8"/>
    <x v="3"/>
    <d v="2025-02-01T00:00:00"/>
    <d v="2025-02-28T00:00:00"/>
    <s v="Meeting - Virtual"/>
    <x v="1"/>
    <s v="Sammons Center for the Arts"/>
    <s v="3630 Harry Hines Blvd"/>
    <n v="75219"/>
    <n v="1"/>
    <m/>
    <n v="38"/>
    <n v="38"/>
    <m/>
  </r>
  <r>
    <x v="10"/>
    <x v="0"/>
    <d v="2025-02-01T00:00:00"/>
    <d v="2025-02-28T00:00:00"/>
    <s v="Drawing 1"/>
    <x v="0"/>
    <s v="Creative Arts Center of Dallas"/>
    <s v="2360 Laughlin Drive"/>
    <n v="75228"/>
    <n v="4"/>
    <n v="36"/>
    <n v="0"/>
    <n v="36"/>
    <m/>
  </r>
  <r>
    <x v="10"/>
    <x v="0"/>
    <d v="2025-02-01T00:00:00"/>
    <d v="2025-02-28T00:00:00"/>
    <s v="Metal Sculpture"/>
    <x v="0"/>
    <s v="Creative Arts Center of Dallas"/>
    <s v="2360 Laughlin Drive"/>
    <n v="75228"/>
    <n v="4"/>
    <n v="28"/>
    <n v="0"/>
    <n v="28"/>
    <m/>
  </r>
  <r>
    <x v="10"/>
    <x v="0"/>
    <d v="2025-02-01T00:00:00"/>
    <d v="2025-02-28T00:00:00"/>
    <s v="Mixed Media Mosaic"/>
    <x v="0"/>
    <s v="Creative Arts Center of Dallas"/>
    <s v="2361 Laughlin Drive"/>
    <n v="75229"/>
    <n v="4"/>
    <n v="36"/>
    <n v="0"/>
    <n v="36"/>
    <m/>
  </r>
  <r>
    <x v="10"/>
    <x v="0"/>
    <d v="2025-02-01T00:00:00"/>
    <d v="2025-02-28T00:00:00"/>
    <s v="Acrylic Painting"/>
    <x v="0"/>
    <s v="Creative Arts Center of Dallas"/>
    <s v="2360 Laughlin Drive"/>
    <n v="75228"/>
    <n v="4"/>
    <n v="28"/>
    <n v="0"/>
    <n v="28"/>
    <m/>
  </r>
  <r>
    <x v="10"/>
    <x v="0"/>
    <d v="2025-02-01T00:00:00"/>
    <d v="2025-02-28T00:00:00"/>
    <s v="Wild Side of Watercolor"/>
    <x v="0"/>
    <s v="Creative Arts Center of Dallas"/>
    <s v="2359 Laughlin Drive"/>
    <n v="75227"/>
    <n v="4"/>
    <n v="48"/>
    <n v="0"/>
    <n v="48"/>
    <m/>
  </r>
  <r>
    <x v="10"/>
    <x v="0"/>
    <d v="2025-02-01T00:00:00"/>
    <d v="2025-02-28T00:00:00"/>
    <s v="Stone Carving"/>
    <x v="0"/>
    <s v="Creative Arts Center of Dallas"/>
    <s v="2360 Laughlin Drive"/>
    <n v="75228"/>
    <n v="4"/>
    <n v="16"/>
    <n v="0"/>
    <n v="16"/>
    <m/>
  </r>
  <r>
    <x v="10"/>
    <x v="0"/>
    <d v="2025-02-01T00:00:00"/>
    <d v="2025-02-28T00:00:00"/>
    <s v="Abstract Drawing 1"/>
    <x v="0"/>
    <s v="Creative Arts Center of Dallas"/>
    <s v="2360 Laughlin Drive"/>
    <n v="75228"/>
    <n v="4"/>
    <n v="8"/>
    <n v="0"/>
    <n v="8"/>
    <m/>
  </r>
  <r>
    <x v="10"/>
    <x v="0"/>
    <d v="2025-02-01T00:00:00"/>
    <d v="2025-02-28T00:00:00"/>
    <s v="Beg/Int Jewelry Fabrication"/>
    <x v="0"/>
    <s v="Creative Arts Center of Dallas"/>
    <s v="2360 Laughlin Drive"/>
    <n v="75228"/>
    <n v="4"/>
    <n v="36"/>
    <n v="0"/>
    <n v="36"/>
    <m/>
  </r>
  <r>
    <x v="10"/>
    <x v="0"/>
    <d v="2025-02-01T00:00:00"/>
    <d v="2025-02-28T00:00:00"/>
    <s v="Int/Adv Watercolor"/>
    <x v="0"/>
    <s v="Creative Arts Center of Dallas"/>
    <s v="2360 Laughlin Drive"/>
    <n v="75228"/>
    <n v="4"/>
    <n v="24"/>
    <n v="0"/>
    <n v="24"/>
    <m/>
  </r>
  <r>
    <x v="10"/>
    <x v="0"/>
    <d v="2025-02-01T00:00:00"/>
    <d v="2025-02-28T00:00:00"/>
    <s v="Lost Wax Casting"/>
    <x v="0"/>
    <s v="Creative Arts Center of Dallas"/>
    <s v="2360 Laughlin Drive"/>
    <n v="75228"/>
    <n v="4"/>
    <n v="36"/>
    <n v="0"/>
    <n v="36"/>
    <m/>
  </r>
  <r>
    <x v="10"/>
    <x v="0"/>
    <d v="2025-02-01T00:00:00"/>
    <d v="2025-02-28T00:00:00"/>
    <s v="Acrylic Painting"/>
    <x v="0"/>
    <s v="Creative Arts Center of Dallas"/>
    <s v="2360 Laughlin Drive"/>
    <n v="75228"/>
    <n v="4"/>
    <n v="24"/>
    <n v="0"/>
    <n v="24"/>
    <m/>
  </r>
  <r>
    <x v="10"/>
    <x v="0"/>
    <d v="2025-02-01T00:00:00"/>
    <d v="2025-02-28T00:00:00"/>
    <s v="Advanced Monotype Printing"/>
    <x v="0"/>
    <s v="Creative Arts Center of Dallas"/>
    <s v="2360 Laughlin Drive"/>
    <n v="75228"/>
    <n v="4"/>
    <n v="16"/>
    <n v="0"/>
    <n v="16"/>
    <m/>
  </r>
  <r>
    <x v="10"/>
    <x v="0"/>
    <d v="2025-02-01T00:00:00"/>
    <d v="2025-02-28T00:00:00"/>
    <s v="Fundamentals of Wheel"/>
    <x v="0"/>
    <s v="Creative Arts Center of Dallas"/>
    <s v="2360 Laughlin Drive"/>
    <n v="75228"/>
    <n v="4"/>
    <n v="40"/>
    <n v="0"/>
    <n v="40"/>
    <m/>
  </r>
  <r>
    <x v="10"/>
    <x v="0"/>
    <d v="2025-02-01T00:00:00"/>
    <d v="2025-02-28T00:00:00"/>
    <s v="Fundamentals of Wheel"/>
    <x v="0"/>
    <s v="Creative Arts Center of Dallas"/>
    <s v="2360 Laughlin Drive"/>
    <n v="75228"/>
    <n v="4"/>
    <n v="40"/>
    <n v="0"/>
    <n v="40"/>
    <m/>
  </r>
  <r>
    <x v="10"/>
    <x v="0"/>
    <d v="2025-02-01T00:00:00"/>
    <d v="2025-02-28T00:00:00"/>
    <s v="Drawing 2"/>
    <x v="0"/>
    <s v="Creative Arts Center of Dallas"/>
    <s v="2360 Laughlin Drive"/>
    <n v="75228"/>
    <n v="4"/>
    <n v="20"/>
    <n v="0"/>
    <n v="20"/>
    <m/>
  </r>
  <r>
    <x v="10"/>
    <x v="0"/>
    <d v="2025-02-01T00:00:00"/>
    <d v="2025-02-28T00:00:00"/>
    <s v="Tufting Fundamentals"/>
    <x v="0"/>
    <s v="Creative Arts Center of Dallas"/>
    <s v="2360 Laughlin Drive"/>
    <n v="75228"/>
    <n v="4"/>
    <n v="16"/>
    <n v="0"/>
    <n v="16"/>
    <m/>
  </r>
  <r>
    <x v="10"/>
    <x v="0"/>
    <d v="2025-02-01T00:00:00"/>
    <d v="2025-02-28T00:00:00"/>
    <s v="Creative Awakening: Integrating Art &amp; Spirituality"/>
    <x v="0"/>
    <s v="Creative Arts Center of Dallas"/>
    <s v="2360 Laughlin Drive"/>
    <n v="75228"/>
    <n v="4"/>
    <n v="20"/>
    <n v="0"/>
    <n v="20"/>
    <m/>
  </r>
  <r>
    <x v="10"/>
    <x v="0"/>
    <d v="2025-02-01T00:00:00"/>
    <d v="2025-02-28T00:00:00"/>
    <s v="Lush Layers- Collage, Printmaking, &amp; Markmaking"/>
    <x v="0"/>
    <s v="Creative Arts Center of Dallas"/>
    <s v="2360 Laughlin Drive"/>
    <n v="75228"/>
    <n v="4"/>
    <n v="40"/>
    <n v="0"/>
    <n v="40"/>
    <m/>
  </r>
  <r>
    <x v="10"/>
    <x v="0"/>
    <d v="2025-02-01T00:00:00"/>
    <d v="2025-02-28T00:00:00"/>
    <s v="Glass Lab"/>
    <x v="0"/>
    <s v="Creative Arts Center of Dallas"/>
    <s v="2360 Laughlin Drive"/>
    <n v="75228"/>
    <n v="1"/>
    <n v="2"/>
    <n v="0"/>
    <n v="2"/>
    <m/>
  </r>
  <r>
    <x v="10"/>
    <x v="0"/>
    <d v="2025-02-01T00:00:00"/>
    <d v="2025-02-28T00:00:00"/>
    <s v="Glass Lab"/>
    <x v="0"/>
    <s v="Creative Arts Center of Dallas"/>
    <s v="2360 Laughlin Drive"/>
    <n v="75228"/>
    <n v="1"/>
    <n v="1"/>
    <n v="0"/>
    <n v="1"/>
    <m/>
  </r>
  <r>
    <x v="10"/>
    <x v="0"/>
    <d v="2025-02-01T00:00:00"/>
    <d v="2025-02-28T00:00:00"/>
    <s v="Glass Lab"/>
    <x v="0"/>
    <s v="Creative Arts Center of Dallas"/>
    <s v="2360 Laughlin Drive"/>
    <n v="75228"/>
    <n v="1"/>
    <n v="1"/>
    <n v="0"/>
    <n v="1"/>
    <m/>
  </r>
  <r>
    <x v="10"/>
    <x v="0"/>
    <d v="2025-02-01T00:00:00"/>
    <d v="2025-02-28T00:00:00"/>
    <s v="Glass Lab"/>
    <x v="0"/>
    <s v="Creative Arts Center of Dallas"/>
    <s v="2360 Laughlin Drive"/>
    <n v="75228"/>
    <n v="1"/>
    <n v="1"/>
    <n v="0"/>
    <n v="1"/>
    <m/>
  </r>
  <r>
    <x v="10"/>
    <x v="0"/>
    <d v="2025-02-01T00:00:00"/>
    <d v="2025-02-28T00:00:00"/>
    <s v="Live Model Lab"/>
    <x v="0"/>
    <s v="Creative Arts Center of Dallas"/>
    <s v="2360 Laughlin Drive"/>
    <n v="75228"/>
    <n v="1"/>
    <n v="8"/>
    <n v="0"/>
    <n v="8"/>
    <m/>
  </r>
  <r>
    <x v="10"/>
    <x v="0"/>
    <d v="2025-02-01T00:00:00"/>
    <d v="2025-02-28T00:00:00"/>
    <s v="Live Model Lab"/>
    <x v="0"/>
    <s v="Creative Arts Center of Dallas"/>
    <s v="2360 Laughlin Drive"/>
    <n v="75228"/>
    <n v="1"/>
    <n v="8"/>
    <n v="0"/>
    <n v="8"/>
    <m/>
  </r>
  <r>
    <x v="10"/>
    <x v="0"/>
    <d v="2025-02-01T00:00:00"/>
    <d v="2025-02-28T00:00:00"/>
    <s v="Live Model Lab"/>
    <x v="0"/>
    <s v="Creative Arts Center of Dallas"/>
    <s v="2360 Laughlin Drive"/>
    <n v="75228"/>
    <n v="1"/>
    <n v="8"/>
    <n v="0"/>
    <n v="8"/>
    <m/>
  </r>
  <r>
    <x v="10"/>
    <x v="0"/>
    <d v="2025-02-01T00:00:00"/>
    <d v="2025-02-28T00:00:00"/>
    <s v="Live Model Lab"/>
    <x v="0"/>
    <s v="Creative Arts Center of Dallas"/>
    <s v="2360 Laughlin Drive"/>
    <n v="75228"/>
    <n v="1"/>
    <n v="8"/>
    <n v="0"/>
    <n v="8"/>
    <m/>
  </r>
  <r>
    <x v="10"/>
    <x v="0"/>
    <d v="2025-02-01T00:00:00"/>
    <d v="2025-02-28T00:00:00"/>
    <s v="Live Model Lab"/>
    <x v="0"/>
    <s v="Creative Arts Center of Dallas"/>
    <s v="2360 Laughlin Drive"/>
    <n v="75228"/>
    <n v="1"/>
    <n v="4"/>
    <n v="0"/>
    <n v="4"/>
    <m/>
  </r>
  <r>
    <x v="10"/>
    <x v="0"/>
    <d v="2025-02-01T00:00:00"/>
    <d v="2025-02-28T00:00:00"/>
    <s v="Live Model Lab"/>
    <x v="0"/>
    <s v="Creative Arts Center of Dallas"/>
    <s v="2360 Laughlin Drive"/>
    <n v="75228"/>
    <n v="1"/>
    <n v="2"/>
    <n v="0"/>
    <n v="2"/>
    <m/>
  </r>
  <r>
    <x v="10"/>
    <x v="0"/>
    <d v="2025-02-01T00:00:00"/>
    <d v="2025-02-28T00:00:00"/>
    <s v="Live Model Lab"/>
    <x v="0"/>
    <s v="Creative Arts Center of Dallas"/>
    <s v="2360 Laughlin Drive"/>
    <n v="75228"/>
    <n v="1"/>
    <n v="1"/>
    <n v="0"/>
    <n v="1"/>
    <m/>
  </r>
  <r>
    <x v="10"/>
    <x v="0"/>
    <d v="2025-02-01T00:00:00"/>
    <d v="2025-02-28T00:00:00"/>
    <s v="Live Model Lab"/>
    <x v="0"/>
    <s v="Creative Arts Center of Dallas"/>
    <s v="2360 Laughlin Drive"/>
    <n v="75228"/>
    <n v="1"/>
    <n v="8"/>
    <n v="0"/>
    <n v="8"/>
    <m/>
  </r>
  <r>
    <x v="10"/>
    <x v="0"/>
    <d v="2025-02-01T00:00:00"/>
    <d v="2025-02-28T00:00:00"/>
    <s v="Print Sampler: Dry Point Etching"/>
    <x v="0"/>
    <s v="Paper Arts"/>
    <s v="118 N. Peak Street"/>
    <n v="75226"/>
    <n v="1"/>
    <n v="4"/>
    <n v="0"/>
    <n v="4"/>
    <m/>
  </r>
  <r>
    <x v="10"/>
    <x v="0"/>
    <d v="2025-02-01T00:00:00"/>
    <d v="2025-02-28T00:00:00"/>
    <s v="Leaded Stained-Glass"/>
    <x v="0"/>
    <s v="Creative Arts Center of Dallas"/>
    <s v="2360 Laughlin Drive"/>
    <n v="75228"/>
    <n v="1"/>
    <n v="5"/>
    <n v="0"/>
    <n v="5"/>
    <m/>
  </r>
  <r>
    <x v="10"/>
    <x v="0"/>
    <d v="2025-02-01T00:00:00"/>
    <d v="2025-02-28T00:00:00"/>
    <s v="Chains with Attitude"/>
    <x v="0"/>
    <s v="Creative Arts Center of Dallas"/>
    <s v="2360 Laughlin Drive"/>
    <n v="75228"/>
    <n v="1"/>
    <n v="4"/>
    <n v="0"/>
    <n v="4"/>
    <m/>
  </r>
  <r>
    <x v="10"/>
    <x v="0"/>
    <d v="2025-02-01T00:00:00"/>
    <d v="2025-02-28T00:00:00"/>
    <s v="Encaustic: Expressive Monotypes"/>
    <x v="0"/>
    <s v="Encaustic Center"/>
    <s v="580 W Arapaho Rd"/>
    <n v="75080"/>
    <n v="1"/>
    <n v="4"/>
    <n v="0"/>
    <n v="4"/>
    <m/>
  </r>
  <r>
    <x v="10"/>
    <x v="0"/>
    <d v="2025-02-01T00:00:00"/>
    <d v="2025-02-28T00:00:00"/>
    <s v="Mixed Media Painting"/>
    <x v="0"/>
    <s v="Creative Arts Center of Dallas"/>
    <s v="2360 Laughlin Drive"/>
    <n v="75228"/>
    <n v="1"/>
    <n v="8"/>
    <n v="0"/>
    <n v="8"/>
    <m/>
  </r>
  <r>
    <x v="10"/>
    <x v="0"/>
    <d v="2025-02-01T00:00:00"/>
    <d v="2025-02-28T00:00:00"/>
    <s v="Watercolor Mixed Media with Collage"/>
    <x v="0"/>
    <s v="Creative Arts Center of Dallas"/>
    <s v="2360 Laughlin Drive"/>
    <n v="75228"/>
    <n v="1"/>
    <n v="8"/>
    <n v="0"/>
    <n v="8"/>
    <m/>
  </r>
  <r>
    <x v="10"/>
    <x v="6"/>
    <d v="2025-02-01T00:00:00"/>
    <d v="2025-02-28T00:00:00"/>
    <s v="Kev'Ron Madden Equitable Artist in Residence"/>
    <x v="0"/>
    <s v="Creative Arts Center of Dallas"/>
    <s v="2361 Laughlin Drive"/>
    <n v="75229"/>
    <n v="24"/>
    <n v="0"/>
    <n v="2137"/>
    <n v="2137"/>
    <m/>
  </r>
  <r>
    <x v="13"/>
    <x v="0"/>
    <d v="2025-02-01T00:00:00"/>
    <d v="2025-02-28T00:00:00"/>
    <s v="Sensory Friendly- Blue Pegasus Players Acting Class- classes"/>
    <x v="0"/>
    <s v="Rosewood Center for Family Arts"/>
    <s v="5938 Skillman St"/>
    <n v="75231"/>
    <n v="4"/>
    <n v="4"/>
    <n v="5"/>
    <n v="9"/>
    <m/>
  </r>
  <r>
    <x v="13"/>
    <x v="0"/>
    <d v="2025-02-01T00:00:00"/>
    <d v="2025-02-28T00:00:00"/>
    <s v="Spring Session-classes"/>
    <x v="0"/>
    <s v="Rosewood Center for Family Arts"/>
    <s v="5938 Skillman St"/>
    <n v="75231"/>
    <n v="89"/>
    <n v="204"/>
    <n v="11"/>
    <n v="215"/>
    <m/>
  </r>
  <r>
    <x v="13"/>
    <x v="5"/>
    <d v="2025-02-01T00:00:00"/>
    <d v="2025-02-23T00:00:00"/>
    <s v="Pete the Cat- public"/>
    <x v="0"/>
    <s v="Rosewood Center for Family Arts"/>
    <s v="5938 Skillman St"/>
    <n v="75231"/>
    <n v="14"/>
    <n v="2608"/>
    <n v="829"/>
    <n v="3437"/>
    <m/>
  </r>
  <r>
    <x v="13"/>
    <x v="4"/>
    <d v="2025-02-01T00:00:00"/>
    <d v="2025-02-21T00:00:00"/>
    <s v="Curtains Up On Reading- Rosemont Primary- classes"/>
    <x v="0"/>
    <s v="Rosemont Primary"/>
    <s v="1919 Stevens Forest Dr"/>
    <n v="75208"/>
    <n v="24"/>
    <m/>
    <n v="192"/>
    <n v="192"/>
    <m/>
  </r>
  <r>
    <x v="13"/>
    <x v="4"/>
    <d v="2025-02-01T00:00:00"/>
    <d v="2025-02-28T00:00:00"/>
    <s v="After School Drama Classes- The Kessler School- classes"/>
    <x v="0"/>
    <s v="Rosewood Center for Family Arts"/>
    <s v="5938 Skillman St"/>
    <n v="75231"/>
    <n v="4"/>
    <m/>
    <n v="12"/>
    <n v="12"/>
    <m/>
  </r>
  <r>
    <x v="13"/>
    <x v="1"/>
    <d v="2025-02-01T00:00:00"/>
    <d v="2025-02-27T00:00:00"/>
    <s v="Next Stop Broadway- rehearsals"/>
    <x v="0"/>
    <s v="Rosewood Center for Family Arts"/>
    <s v="5938 Skillman St"/>
    <n v="75231"/>
    <n v="11"/>
    <n v="26"/>
    <m/>
    <n v="26"/>
    <m/>
  </r>
  <r>
    <x v="13"/>
    <x v="3"/>
    <d v="2025-02-01T00:00:00"/>
    <d v="2025-02-23T00:00:00"/>
    <s v="Volunteers- ushers"/>
    <x v="0"/>
    <s v="Rosewood Center for Family Arts"/>
    <s v="5938 Skillman St"/>
    <n v="75231"/>
    <n v="13"/>
    <m/>
    <n v="23"/>
    <n v="23"/>
    <m/>
  </r>
  <r>
    <x v="13"/>
    <x v="3"/>
    <d v="2025-02-01T00:00:00"/>
    <d v="2025-02-28T00:00:00"/>
    <s v="Apprentices"/>
    <x v="0"/>
    <s v="Rosewood Center for Family Arts"/>
    <s v="5938 Skillman St"/>
    <n v="75231"/>
    <n v="2"/>
    <m/>
    <n v="2"/>
    <n v="2"/>
    <m/>
  </r>
  <r>
    <x v="14"/>
    <x v="7"/>
    <d v="2025-02-01T00:00:00"/>
    <d v="2025-02-28T00:00:00"/>
    <s v="Daily visitors"/>
    <x v="0"/>
    <s v="The Sixth Floor Museum at Dealey Plaza"/>
    <s v="411 Elm Street"/>
    <n v="75204"/>
    <n v="1"/>
    <n v="14803"/>
    <n v="13"/>
    <n v="14816"/>
    <m/>
  </r>
  <r>
    <x v="14"/>
    <x v="6"/>
    <d v="2025-02-01T00:00:00"/>
    <d v="2025-02-28T00:00:00"/>
    <s v="Daily visitors"/>
    <x v="0"/>
    <s v="The Sixth Floor Museum at Dealey Plaza"/>
    <s v="411 Elm Street"/>
    <n v="75204"/>
    <n v="1"/>
    <n v="8882"/>
    <n v="13"/>
    <n v="8895"/>
    <m/>
  </r>
  <r>
    <x v="15"/>
    <x v="3"/>
    <d v="2025-02-01T00:00:00"/>
    <d v="2025-02-28T00:00:00"/>
    <s v="Total Attendance"/>
    <x v="0"/>
    <s v="Hall of State"/>
    <s v="3939 Grand Avenue"/>
    <n v="75210"/>
    <n v="31"/>
    <s v="X"/>
    <n v="1346"/>
    <n v="1346"/>
    <m/>
  </r>
  <r>
    <x v="15"/>
    <x v="7"/>
    <d v="2025-02-01T00:00:00"/>
    <d v="2025-02-28T00:00:00"/>
    <s v="Alamo Exhibit "/>
    <x v="0"/>
    <s v="Hall of State"/>
    <s v="3939 Grand Avenue"/>
    <n v="75210"/>
    <n v="31"/>
    <s v="X"/>
    <n v="199"/>
    <n v="199"/>
    <m/>
  </r>
  <r>
    <x v="12"/>
    <x v="7"/>
    <d v="2025-02-01T00:00:00"/>
    <d v="2025-02-28T00:00:00"/>
    <s v="Permanent exhibition"/>
    <x v="0"/>
    <s v="DHHRM"/>
    <s v="300 N Houston St"/>
    <n v="75202"/>
    <n v="24"/>
    <n v="3155"/>
    <m/>
    <n v="3155"/>
    <m/>
  </r>
  <r>
    <x v="12"/>
    <x v="6"/>
    <d v="2025-02-01T00:00:00"/>
    <d v="2025-02-28T00:00:00"/>
    <s v="Special Exhibition, Hidden History"/>
    <x v="0"/>
    <s v="DHHRM"/>
    <s v="300 N Houston St"/>
    <n v="75202"/>
    <n v="14"/>
    <n v="2015"/>
    <m/>
    <n v="2015"/>
    <m/>
  </r>
  <r>
    <x v="12"/>
    <x v="7"/>
    <d v="2025-02-01T00:00:00"/>
    <d v="2025-02-28T00:00:00"/>
    <s v="Student Group Tours"/>
    <x v="0"/>
    <s v="DHHRM"/>
    <s v="300 N Houston St"/>
    <n v="75202"/>
    <n v="67"/>
    <n v="5905"/>
    <m/>
    <n v="5905"/>
    <m/>
  </r>
  <r>
    <x v="12"/>
    <x v="0"/>
    <d v="2025-02-01T00:00:00"/>
    <d v="2025-02-28T00:00:00"/>
    <s v="Student Education Programs, In-person"/>
    <x v="0"/>
    <s v="DHHRM"/>
    <s v="300 N Houston St"/>
    <n v="75202"/>
    <n v="1"/>
    <n v="22"/>
    <m/>
    <n v="22"/>
    <m/>
  </r>
  <r>
    <x v="12"/>
    <x v="7"/>
    <d v="2025-02-01T00:00:00"/>
    <d v="2025-02-28T00:00:00"/>
    <s v="Adult Group Tours"/>
    <x v="0"/>
    <s v="DHHRM"/>
    <s v="300 N Houston St"/>
    <n v="75202"/>
    <n v="3"/>
    <n v="32"/>
    <m/>
    <n v="32"/>
    <m/>
  </r>
  <r>
    <x v="12"/>
    <x v="3"/>
    <d v="2025-02-01T00:00:00"/>
    <d v="2025-02-28T00:00:00"/>
    <s v="Facility Rental"/>
    <x v="0"/>
    <s v="DHHRM"/>
    <s v="300 N Houston St"/>
    <n v="75202"/>
    <n v="1"/>
    <n v="46"/>
    <m/>
    <n v="46"/>
    <m/>
  </r>
  <r>
    <x v="12"/>
    <x v="5"/>
    <d v="2025-02-01T00:00:00"/>
    <d v="2025-02-28T00:00:00"/>
    <s v="Public Programs, In-person"/>
    <x v="0"/>
    <s v="DHHRM"/>
    <s v="300 N Houston St"/>
    <n v="75202"/>
    <n v="3"/>
    <n v="470"/>
    <m/>
    <n v="470"/>
    <m/>
  </r>
  <r>
    <x v="12"/>
    <x v="0"/>
    <d v="2025-02-01T00:00:00"/>
    <d v="2025-02-28T00:00:00"/>
    <s v="Professional Programs, In-person"/>
    <x v="0"/>
    <s v="DHHRM"/>
    <s v="300 N Houston St"/>
    <n v="75202"/>
    <n v="7"/>
    <n v="272"/>
    <m/>
    <n v="272"/>
    <m/>
  </r>
  <r>
    <x v="16"/>
    <x v="8"/>
    <d v="2025-02-01T00:00:00"/>
    <d v="2025-02-02T00:00:00"/>
    <s v="Community Celebrations"/>
    <x v="0"/>
    <s v="Dallas Museum of Art"/>
    <s v="1717 N Harwood"/>
    <n v="75201"/>
    <n v="2"/>
    <m/>
    <n v="4490"/>
    <n v="4490"/>
    <m/>
  </r>
  <r>
    <x v="16"/>
    <x v="9"/>
    <d v="2025-02-01T00:00:00"/>
    <d v="2025-02-28T00:00:00"/>
    <s v="Adults - Docent Guided"/>
    <x v="0"/>
    <s v="Dallas Museum of Art"/>
    <s v="1717 N Harwood"/>
    <n v="75201"/>
    <n v="4"/>
    <n v="42"/>
    <m/>
    <n v="42"/>
    <m/>
  </r>
  <r>
    <x v="16"/>
    <x v="9"/>
    <d v="2025-02-01T00:00:00"/>
    <d v="2025-02-28T00:00:00"/>
    <s v="Higher Ed. - Self Guided"/>
    <x v="0"/>
    <s v="Dallas Museum of Art"/>
    <s v="1717 N Harwood"/>
    <n v="75201"/>
    <n v="5"/>
    <n v="124"/>
    <m/>
    <n v="124"/>
    <m/>
  </r>
  <r>
    <x v="16"/>
    <x v="0"/>
    <d v="2025-02-01T00:00:00"/>
    <d v="2025-02-16T00:00:00"/>
    <s v="Open Studio"/>
    <x v="0"/>
    <s v="Dallas Museum of Art"/>
    <s v="1717 N Harwood"/>
    <n v="75201"/>
    <n v="4"/>
    <m/>
    <n v="493"/>
    <n v="493"/>
    <m/>
  </r>
  <r>
    <x v="16"/>
    <x v="9"/>
    <d v="2025-02-01T00:00:00"/>
    <d v="2025-02-28T00:00:00"/>
    <s v="DISD - Docent Guided"/>
    <x v="0"/>
    <s v="Dallas Museum of Art"/>
    <s v="1717 N Harwood"/>
    <n v="75201"/>
    <n v="25"/>
    <m/>
    <n v="276"/>
    <n v="276"/>
    <m/>
  </r>
  <r>
    <x v="16"/>
    <x v="9"/>
    <d v="2025-02-01T00:00:00"/>
    <d v="2025-02-28T00:00:00"/>
    <s v="DISD - Self Guided"/>
    <x v="0"/>
    <s v="Dallas Museum of Art"/>
    <s v="1717 N Harwood"/>
    <n v="75201"/>
    <n v="2"/>
    <m/>
    <n v="105"/>
    <n v="105"/>
    <m/>
  </r>
  <r>
    <x v="16"/>
    <x v="9"/>
    <d v="2025-02-01T00:00:00"/>
    <d v="2025-02-28T00:00:00"/>
    <s v="Non-DISD - Docent Guided"/>
    <x v="0"/>
    <s v="Dallas Museum of Art"/>
    <s v="1717 N Harwood"/>
    <n v="75201"/>
    <n v="49"/>
    <n v="521"/>
    <m/>
    <n v="521"/>
    <m/>
  </r>
  <r>
    <x v="16"/>
    <x v="9"/>
    <d v="2025-02-01T00:00:00"/>
    <d v="2025-02-28T00:00:00"/>
    <s v="Non-DISD - Self Guided"/>
    <x v="0"/>
    <s v="Dallas Museum of Art"/>
    <s v="1717 N Harwood"/>
    <n v="75201"/>
    <n v="19"/>
    <n v="1037"/>
    <m/>
    <n v="1037"/>
    <m/>
  </r>
  <r>
    <x v="16"/>
    <x v="9"/>
    <d v="2025-02-01T00:00:00"/>
    <d v="2025-02-28T00:00:00"/>
    <s v="Travis Partnership"/>
    <x v="0"/>
    <s v="Dallas Museum of Art"/>
    <s v="1717 N Harwood"/>
    <n v="75201"/>
    <n v="1"/>
    <m/>
    <n v="24"/>
    <n v="24"/>
    <m/>
  </r>
  <r>
    <x v="16"/>
    <x v="9"/>
    <d v="2025-02-01T00:00:00"/>
    <d v="2025-02-28T00:00:00"/>
    <s v="Rangel Partnership"/>
    <x v="0"/>
    <s v="Dallas Museum of Art"/>
    <s v="1717 N Harwood"/>
    <n v="75201"/>
    <n v="1"/>
    <m/>
    <n v="20"/>
    <n v="20"/>
    <m/>
  </r>
  <r>
    <x v="16"/>
    <x v="0"/>
    <d v="2025-02-01T00:00:00"/>
    <d v="2025-02-28T00:00:00"/>
    <s v="Travis Partnership"/>
    <x v="0"/>
    <s v="William B. Travis Vanguard Academy"/>
    <s v="3001 McKinney Ave"/>
    <n v="75204"/>
    <n v="4"/>
    <m/>
    <n v="100"/>
    <n v="100"/>
    <m/>
  </r>
  <r>
    <x v="16"/>
    <x v="0"/>
    <d v="2025-02-01T00:00:00"/>
    <d v="2025-02-28T00:00:00"/>
    <s v="Docent Program"/>
    <x v="0"/>
    <s v="Dallas Museum of Art"/>
    <s v="1717 N Harwood"/>
    <n v="75201"/>
    <n v="3"/>
    <m/>
    <n v="130"/>
    <n v="130"/>
    <m/>
  </r>
  <r>
    <x v="16"/>
    <x v="7"/>
    <d v="2025-02-01T00:00:00"/>
    <d v="2025-02-28T00:00:00"/>
    <s v="Dallas Museum of Art"/>
    <x v="0"/>
    <s v="Dallas Museum of Art"/>
    <s v="1717 N Harwood"/>
    <n v="75201"/>
    <n v="20"/>
    <m/>
    <n v="28194"/>
    <n v="28194"/>
    <m/>
  </r>
  <r>
    <x v="16"/>
    <x v="6"/>
    <d v="2025-02-01T00:00:00"/>
    <d v="2025-02-28T00:00:00"/>
    <s v="Kier Collection of Islamic Art"/>
    <x v="0"/>
    <s v="Dallas Museum of Art"/>
    <s v="1717 N Harwood"/>
    <n v="75201"/>
    <n v="18"/>
    <m/>
    <n v="7367"/>
    <n v="7367"/>
    <m/>
  </r>
  <r>
    <x v="16"/>
    <x v="6"/>
    <d v="2025-02-01T00:00:00"/>
    <d v="2025-02-28T00:00:00"/>
    <s v="When You See Me"/>
    <x v="0"/>
    <s v="Dallas Museum of Art"/>
    <s v="1717 N Harwood"/>
    <n v="75201"/>
    <n v="20"/>
    <n v="4000"/>
    <n v="1798"/>
    <n v="5798"/>
    <m/>
  </r>
  <r>
    <x v="16"/>
    <x v="6"/>
    <d v="2025-02-01T00:00:00"/>
    <d v="2025-02-09T00:00:00"/>
    <s v="Cecily Brown"/>
    <x v="0"/>
    <s v="Dallas Museum of Art"/>
    <s v="1717 N Harwood"/>
    <n v="75201"/>
    <n v="7"/>
    <n v="1655"/>
    <n v="1362"/>
    <n v="3017"/>
    <m/>
  </r>
  <r>
    <x v="16"/>
    <x v="6"/>
    <d v="2025-02-01T00:00:00"/>
    <d v="2025-02-23T00:00:00"/>
    <s v="Frida"/>
    <x v="0"/>
    <s v="Dallas Museum of Art"/>
    <s v="1717 N Harwood"/>
    <n v="75201"/>
    <n v="17"/>
    <n v="8070"/>
    <n v="1437"/>
    <n v="9507"/>
    <m/>
  </r>
  <r>
    <x v="17"/>
    <x v="5"/>
    <d v="2025-02-01T00:00:00"/>
    <d v="2025-02-15T00:00:00"/>
    <s v="Project Discovery: SHANE"/>
    <x v="0"/>
    <s v="Kalita Humphreys Theater"/>
    <s v="3636 Turtle Creek Blvd."/>
    <n v="75219"/>
    <n v="7"/>
    <n v="0"/>
    <n v="79"/>
    <n v="553"/>
    <m/>
  </r>
  <r>
    <x v="19"/>
    <x v="6"/>
    <d v="2025-02-01T00:00:00"/>
    <d v="2025-06-30T00:00:00"/>
    <s v="Interactive Traveling Exhibit &quot;Forest Forward: The Future is Here&quot;"/>
    <x v="0"/>
    <s v="The Shops at Red Bird"/>
    <s v="3662 West Camp Wisdom Road"/>
    <n v="75237"/>
    <n v="1"/>
    <n v="0"/>
    <n v="6000"/>
    <n v="6000"/>
    <m/>
  </r>
  <r>
    <x v="19"/>
    <x v="9"/>
    <d v="2025-02-01T00:00:00"/>
    <d v="2025-02-28T00:00:00"/>
    <s v="Theater Tour"/>
    <x v="0"/>
    <s v="Forest Theater"/>
    <s v="1920 Martin Luther King Jr. Blvd."/>
    <n v="75215"/>
    <n v="5"/>
    <n v="0"/>
    <n v="3"/>
    <n v="3"/>
    <m/>
  </r>
  <r>
    <x v="20"/>
    <x v="7"/>
    <d v="2025-02-01T00:00:00"/>
    <d v="2025-02-28T00:00:00"/>
    <s v="Facing The Rising Sun: Freedman's Cemetery"/>
    <x v="0"/>
    <s v="African American Museum"/>
    <s v="3536 Grand Avenue"/>
    <n v="75210"/>
    <n v="21"/>
    <m/>
    <n v="335"/>
    <n v="335"/>
    <m/>
  </r>
  <r>
    <x v="20"/>
    <x v="7"/>
    <d v="2025-02-01T00:00:00"/>
    <d v="2025-02-28T00:00:00"/>
    <s v="Souls of Black Folk: Folk and Decorative Arts Collection"/>
    <x v="0"/>
    <s v="African American Museum"/>
    <s v="3536 Grand Avenue"/>
    <n v="75210"/>
    <n v="21"/>
    <m/>
    <n v="335"/>
    <n v="335"/>
    <m/>
  </r>
  <r>
    <x v="20"/>
    <x v="7"/>
    <d v="2025-02-01T00:00:00"/>
    <d v="2025-02-28T00:00:00"/>
    <s v="Texas Black Sports Hall of Fame Exhibition"/>
    <x v="0"/>
    <s v="African American Museum"/>
    <s v="3536 Grand Avenue"/>
    <n v="75210"/>
    <n v="21"/>
    <m/>
    <n v="335"/>
    <n v="335"/>
    <m/>
  </r>
  <r>
    <x v="20"/>
    <x v="7"/>
    <d v="2025-02-01T00:00:00"/>
    <d v="2025-02-28T00:00:00"/>
    <s v="African American Educators Hall of Fame Exhibition"/>
    <x v="0"/>
    <s v="African American Museum"/>
    <s v="3536 Grand Avenue"/>
    <n v="75210"/>
    <n v="21"/>
    <m/>
    <n v="311"/>
    <n v="311"/>
    <m/>
  </r>
  <r>
    <x v="20"/>
    <x v="7"/>
    <d v="2025-02-01T00:00:00"/>
    <d v="2025-02-28T00:00:00"/>
    <s v="MLK Jr., Civil Rights Movement"/>
    <x v="0"/>
    <s v="African American Museum"/>
    <s v="3536 Grand Avenue"/>
    <n v="75210"/>
    <n v="21"/>
    <m/>
    <n v="311"/>
    <n v="311"/>
    <m/>
  </r>
  <r>
    <x v="20"/>
    <x v="6"/>
    <d v="2025-02-01T00:00:00"/>
    <d v="2025-02-28T00:00:00"/>
    <s v="Delta Sigma Theta Tribute To 100 Years of Sisterhood, Scholarship and Service"/>
    <x v="0"/>
    <s v="African American Museum"/>
    <s v="3536 Grand Avenue"/>
    <n v="75210"/>
    <n v="21"/>
    <m/>
    <n v="235"/>
    <n v="235"/>
    <m/>
  </r>
  <r>
    <x v="20"/>
    <x v="6"/>
    <d v="2025-02-01T00:00:00"/>
    <d v="2025-02-28T00:00:00"/>
    <s v="From Africa to the Broadway Stage: Disney’s The Lion King"/>
    <x v="0"/>
    <s v="African American Museum"/>
    <s v="3536 Grand Avenue"/>
    <n v="75210"/>
    <n v="21"/>
    <m/>
    <n v="385"/>
    <n v="385"/>
    <m/>
  </r>
  <r>
    <x v="20"/>
    <x v="6"/>
    <d v="2025-02-01T00:00:00"/>
    <d v="2025-02-28T00:00:00"/>
    <s v="Carroll Harris Simms Art Competition Exhibition"/>
    <x v="0"/>
    <s v="African American Museum"/>
    <s v="3536 Grand Avenue"/>
    <n v="75210"/>
    <n v="21"/>
    <m/>
    <n v="32"/>
    <n v="32"/>
    <m/>
  </r>
  <r>
    <x v="20"/>
    <x v="3"/>
    <d v="2025-02-01T00:00:00"/>
    <d v="2025-02-28T00:00:00"/>
    <s v="Rentals"/>
    <x v="0"/>
    <s v="African American Museum"/>
    <s v="3536 Grand Avenue"/>
    <n v="75210"/>
    <n v="11"/>
    <m/>
    <n v="625"/>
    <n v="625"/>
    <m/>
  </r>
  <r>
    <x v="20"/>
    <x v="9"/>
    <d v="2025-02-01T00:00:00"/>
    <d v="2025-02-28T00:00:00"/>
    <s v="AAM Tours"/>
    <x v="0"/>
    <s v="African American Museum"/>
    <s v="3536 Grand Avenue"/>
    <n v="75210"/>
    <n v="32"/>
    <n v="1126"/>
    <m/>
    <n v="1126"/>
    <m/>
  </r>
  <r>
    <x v="39"/>
    <x v="1"/>
    <d v="2025-02-01T00:00:00"/>
    <d v="2025-02-01T00:00:00"/>
    <s v="Ensemble Rehearsal"/>
    <x v="0"/>
    <s v="Sammons Center for the Arts"/>
    <s v="3630 Harry Hines Blvd."/>
    <n v="75219"/>
    <n v="1"/>
    <n v="77"/>
    <n v="5"/>
    <n v="82"/>
    <m/>
  </r>
  <r>
    <x v="21"/>
    <x v="0"/>
    <d v="2025-02-01T00:00:00"/>
    <d v="2025-02-28T00:00:00"/>
    <s v="Discover Dance"/>
    <x v="0"/>
    <s v="J. J. Rhodes Learning Center"/>
    <s v="4401 Second Ave"/>
    <n v="75210"/>
    <n v="3"/>
    <n v="0"/>
    <n v="30"/>
    <n v="30"/>
    <m/>
  </r>
  <r>
    <x v="21"/>
    <x v="0"/>
    <d v="2025-02-01T00:00:00"/>
    <d v="2025-02-28T00:00:00"/>
    <s v="Discover Theater"/>
    <x v="0"/>
    <s v="J. J. Rhodes Learning Center"/>
    <s v="4401 Second Ave"/>
    <n v="75210"/>
    <n v="3"/>
    <n v="0"/>
    <n v="30"/>
    <n v="30"/>
    <m/>
  </r>
  <r>
    <x v="21"/>
    <x v="0"/>
    <d v="2025-02-01T00:00:00"/>
    <d v="2025-02-28T00:00:00"/>
    <s v="Discover Art"/>
    <x v="0"/>
    <s v="Frazier Revitalization"/>
    <s v="4716 Elsie Fay Heggins St."/>
    <n v="75210"/>
    <n v="3"/>
    <n v="0"/>
    <n v="25"/>
    <n v="25"/>
    <m/>
  </r>
  <r>
    <x v="21"/>
    <x v="0"/>
    <d v="2025-02-01T00:00:00"/>
    <d v="2025-02-28T00:00:00"/>
    <s v="Discover Dance"/>
    <x v="0"/>
    <s v="Frazier Revitalization"/>
    <s v="4716 Elsie Fay Heggins St."/>
    <n v="75210"/>
    <n v="3"/>
    <n v="0"/>
    <n v="25"/>
    <n v="25"/>
    <m/>
  </r>
  <r>
    <x v="21"/>
    <x v="0"/>
    <d v="2025-02-01T00:00:00"/>
    <d v="2025-02-28T00:00:00"/>
    <s v="Discover Dance"/>
    <x v="0"/>
    <s v="Arlington Park"/>
    <s v="5606 Wayside Dr."/>
    <n v="75235"/>
    <n v="4"/>
    <n v="0"/>
    <n v="22"/>
    <n v="22"/>
    <m/>
  </r>
  <r>
    <x v="21"/>
    <x v="0"/>
    <d v="2025-02-01T00:00:00"/>
    <d v="2025-02-28T00:00:00"/>
    <s v="Discover Music"/>
    <x v="0"/>
    <s v="Brother Bill's Helping Hand"/>
    <s v="3906 N. Westmoreland Rd."/>
    <n v="75212"/>
    <n v="3"/>
    <n v="0"/>
    <n v="60"/>
    <n v="60"/>
    <m/>
  </r>
  <r>
    <x v="21"/>
    <x v="0"/>
    <d v="2025-02-01T00:00:00"/>
    <d v="2025-02-28T00:00:00"/>
    <s v="Discover Dance"/>
    <x v="0"/>
    <s v="Brothers Bill's Helping Hands"/>
    <s v="3906 N. Westmoreland Rd."/>
    <n v="75212"/>
    <n v="3"/>
    <n v="0"/>
    <n v="60"/>
    <n v="60"/>
    <m/>
  </r>
  <r>
    <x v="21"/>
    <x v="0"/>
    <d v="2025-02-01T00:00:00"/>
    <d v="2025-02-28T00:00:00"/>
    <s v="Discover Theater "/>
    <x v="0"/>
    <s v="Prestonwood Montessori"/>
    <s v="12532 Nuestra Dr."/>
    <n v="75230"/>
    <n v="4"/>
    <n v="0"/>
    <n v="37"/>
    <n v="37"/>
    <m/>
  </r>
  <r>
    <x v="21"/>
    <x v="0"/>
    <d v="2025-02-01T00:00:00"/>
    <d v="2025-02-28T00:00:00"/>
    <s v="Discover Theater"/>
    <x v="0"/>
    <s v="Prestonwood Montessori"/>
    <s v="12532 Nuestra Dr."/>
    <n v="75230"/>
    <n v="4"/>
    <n v="0"/>
    <n v="37"/>
    <n v="37"/>
    <m/>
  </r>
  <r>
    <x v="21"/>
    <x v="0"/>
    <d v="2025-02-01T00:00:00"/>
    <d v="2025-02-28T00:00:00"/>
    <s v="Discover Africa"/>
    <x v="0"/>
    <s v="Resource Center South"/>
    <s v="4401 South Second Ave."/>
    <n v="75210"/>
    <n v="9"/>
    <n v="0"/>
    <n v="25"/>
    <n v="25"/>
    <m/>
  </r>
  <r>
    <x v="21"/>
    <x v="0"/>
    <d v="2025-02-01T00:00:00"/>
    <d v="2025-02-28T00:00:00"/>
    <s v="Discover Dance"/>
    <x v="0"/>
    <s v="Resource Center South"/>
    <s v="4401 South Second Ave."/>
    <n v="75210"/>
    <n v="9"/>
    <n v="0"/>
    <n v="25"/>
    <n v="25"/>
    <m/>
  </r>
  <r>
    <x v="21"/>
    <x v="0"/>
    <d v="2025-02-01T00:00:00"/>
    <d v="2025-02-28T00:00:00"/>
    <s v="Discover Art"/>
    <x v="0"/>
    <s v="Resource Center South"/>
    <s v="4401 South Second Ave."/>
    <n v="75210"/>
    <n v="9"/>
    <n v="0"/>
    <n v="25"/>
    <n v="25"/>
    <m/>
  </r>
  <r>
    <x v="21"/>
    <x v="0"/>
    <d v="2025-02-01T00:00:00"/>
    <d v="2025-02-28T00:00:00"/>
    <s v="Discover Dance"/>
    <x v="0"/>
    <s v="Resource Center South"/>
    <s v="4401 South Second Ave."/>
    <n v="75210"/>
    <n v="4"/>
    <n v="0"/>
    <n v="25"/>
    <n v="25"/>
    <m/>
  </r>
  <r>
    <x v="21"/>
    <x v="0"/>
    <d v="2025-02-01T00:00:00"/>
    <d v="2025-02-28T00:00:00"/>
    <s v="Discover Dance"/>
    <x v="0"/>
    <s v="Vial Elementary "/>
    <s v="126 Creekview Dr. "/>
    <n v="75043"/>
    <n v="4"/>
    <n v="0"/>
    <n v="15"/>
    <n v="15"/>
    <m/>
  </r>
  <r>
    <x v="22"/>
    <x v="6"/>
    <d v="2025-02-01T00:00:00"/>
    <d v="2025-02-28T00:00:00"/>
    <s v="General attendance for Haegue Yang"/>
    <x v="0"/>
    <s v="Nasher Sculpture Center"/>
    <s v="2001 Flora St. "/>
    <n v="75201"/>
    <n v="19"/>
    <n v="1688"/>
    <n v="1023"/>
    <n v="2711"/>
    <m/>
  </r>
  <r>
    <x v="22"/>
    <x v="3"/>
    <d v="2025-02-01T00:00:00"/>
    <d v="2025-02-01T00:00:00"/>
    <s v="Free First Saturday"/>
    <x v="0"/>
    <s v="Nasher Sculpture Center"/>
    <s v="2001 Flora St. "/>
    <n v="75201"/>
    <n v="1"/>
    <m/>
    <n v="1309"/>
    <n v="1309"/>
    <m/>
  </r>
  <r>
    <x v="23"/>
    <x v="0"/>
    <d v="2025-02-01T00:00:00"/>
    <d v="2025-02-28T00:00:00"/>
    <s v="In-School Lessons"/>
    <x v="0"/>
    <s v="Solar Preparatory School for Girls"/>
    <s v="2617 N Henderson Ave"/>
    <n v="75206"/>
    <n v="32"/>
    <n v="4"/>
    <n v="113"/>
    <n v="117"/>
    <m/>
  </r>
  <r>
    <x v="23"/>
    <x v="0"/>
    <d v="2025-02-01T00:00:00"/>
    <d v="2025-02-28T00:00:00"/>
    <s v="In-School Lessons"/>
    <x v="0"/>
    <s v="Irma Rangel Young Women's Leadership School"/>
    <s v="1718 Robert B Cullum Blvd"/>
    <n v="75210"/>
    <n v="27"/>
    <n v="3"/>
    <n v="86"/>
    <n v="89"/>
    <m/>
  </r>
  <r>
    <x v="23"/>
    <x v="0"/>
    <d v="2025-02-01T00:00:00"/>
    <d v="2025-02-28T00:00:00"/>
    <s v="In-School Lessons"/>
    <x v="0"/>
    <s v="W.T. White High School"/>
    <s v="4505 Ridgeside Drive"/>
    <n v="75244"/>
    <n v="4"/>
    <n v="1"/>
    <n v="12"/>
    <n v="13"/>
    <m/>
  </r>
  <r>
    <x v="23"/>
    <x v="0"/>
    <d v="2025-02-01T00:00:00"/>
    <d v="2025-02-28T00:00:00"/>
    <s v="In-School Lessons"/>
    <x v="0"/>
    <s v="Judge Louis A. Bedford Jr. Law Academy"/>
    <s v="1303 Reynoldston Lane"/>
    <n v="75232"/>
    <n v="10"/>
    <n v="1"/>
    <n v="45"/>
    <n v="46"/>
    <m/>
  </r>
  <r>
    <x v="24"/>
    <x v="7"/>
    <d v="2025-02-01T00:00:00"/>
    <d v="2025-02-28T00:00:00"/>
    <s v="General Admission"/>
    <x v="0"/>
    <s v="Perot Museum of Nature and Science"/>
    <s v="2201 N Field Street"/>
    <n v="75201"/>
    <n v="28"/>
    <n v="36920"/>
    <n v="22825"/>
    <n v="59745"/>
    <m/>
  </r>
  <r>
    <x v="24"/>
    <x v="5"/>
    <d v="2025-02-01T00:00:00"/>
    <d v="2025-02-28T00:00:00"/>
    <s v="Blue Whales: Return of the Giants 3D Film"/>
    <x v="0"/>
    <s v="Perot Museum of Nature and Science"/>
    <s v="2201 N Field Street"/>
    <n v="75201"/>
    <n v="44"/>
    <n v="2244"/>
    <n v="258"/>
    <n v="2502"/>
    <m/>
  </r>
  <r>
    <x v="24"/>
    <x v="5"/>
    <d v="2025-02-01T00:00:00"/>
    <d v="2025-02-28T00:00:00"/>
    <s v="T. REX 3D Film"/>
    <x v="0"/>
    <s v="Perot Museum of Nature and Science"/>
    <s v="2201 N Field Street"/>
    <n v="75201"/>
    <n v="98"/>
    <n v="4091"/>
    <n v="178"/>
    <n v="4269"/>
    <m/>
  </r>
  <r>
    <x v="24"/>
    <x v="5"/>
    <d v="2025-02-01T00:00:00"/>
    <d v="2025-02-28T00:00:00"/>
    <s v="Superhuman Body 3D Film"/>
    <x v="0"/>
    <s v="Perot Museum of Nature and Science"/>
    <s v="2201 N Field Street"/>
    <n v="75201"/>
    <n v="43"/>
    <n v="1049"/>
    <n v="41"/>
    <n v="1090"/>
    <m/>
  </r>
  <r>
    <x v="24"/>
    <x v="0"/>
    <d v="2025-02-01T00:00:00"/>
    <d v="2025-02-01T00:00:00"/>
    <s v="Tech Truck "/>
    <x v="0"/>
    <s v="Rivian"/>
    <s v="3010 Knox St"/>
    <n v="75205"/>
    <n v="1"/>
    <m/>
    <n v="30"/>
    <n v="30"/>
    <m/>
  </r>
  <r>
    <x v="24"/>
    <x v="0"/>
    <d v="2025-02-01T00:00:00"/>
    <d v="2025-02-01T00:00:00"/>
    <s v="Tech Truck "/>
    <x v="0"/>
    <s v="Big Brothers Big Sisters"/>
    <s v="2201 N Field St"/>
    <n v="75201"/>
    <n v="1"/>
    <m/>
    <n v="80"/>
    <n v="80"/>
    <m/>
  </r>
  <r>
    <x v="24"/>
    <x v="3"/>
    <d v="2025-02-01T00:00:00"/>
    <d v="2025-02-28T00:00:00"/>
    <s v="Facility Rentals"/>
    <x v="0"/>
    <s v="Perot Museum of Nature and Science"/>
    <s v="2201 N Field Street"/>
    <n v="75201"/>
    <n v="9"/>
    <n v="3223"/>
    <m/>
    <n v="3223"/>
    <m/>
  </r>
  <r>
    <x v="24"/>
    <x v="0"/>
    <d v="2025-02-01T00:00:00"/>
    <d v="2025-02-28T00:00:00"/>
    <s v="Bio Lab"/>
    <x v="0"/>
    <s v="Perot Museum of Nature and Science"/>
    <s v="2201 N Field Street"/>
    <n v="75201"/>
    <n v="28"/>
    <n v="3585"/>
    <m/>
    <n v="3585"/>
    <m/>
  </r>
  <r>
    <x v="24"/>
    <x v="0"/>
    <d v="2025-02-01T00:00:00"/>
    <d v="2025-02-28T00:00:00"/>
    <s v="Challenge Lab"/>
    <x v="0"/>
    <s v="Perot Museum of Nature and Science"/>
    <s v="2201 N Field Street"/>
    <n v="75201"/>
    <n v="28"/>
    <n v="5563"/>
    <m/>
    <n v="5563"/>
    <m/>
  </r>
  <r>
    <x v="52"/>
    <x v="5"/>
    <d v="2025-02-01T00:00:00"/>
    <d v="2025-02-01T00:00:00"/>
    <s v="Fantastic Dreams"/>
    <x v="0"/>
    <s v="Moody Performance Hall"/>
    <s v="2520 Flora St."/>
    <n v="75201"/>
    <n v="68"/>
    <n v="107"/>
    <n v="297"/>
    <n v="404"/>
    <m/>
  </r>
  <r>
    <x v="8"/>
    <x v="0"/>
    <d v="2025-02-01T00:00:00"/>
    <d v="2025-02-28T00:00:00"/>
    <s v="Workshop/Training"/>
    <x v="0"/>
    <s v="Sammons Center for the Arts"/>
    <s v="3630 Harry Hines Blvd"/>
    <n v="75219"/>
    <n v="2"/>
    <m/>
    <n v="48"/>
    <n v="48"/>
    <m/>
  </r>
  <r>
    <x v="8"/>
    <x v="1"/>
    <d v="2025-02-01T00:00:00"/>
    <d v="2025-02-28T00:00:00"/>
    <s v="Rehearsal"/>
    <x v="0"/>
    <s v="Sammons Center for the Arts"/>
    <s v="3630 Harry Hines Blvd"/>
    <n v="75219"/>
    <n v="75"/>
    <m/>
    <n v="4125"/>
    <n v="4125"/>
    <m/>
  </r>
  <r>
    <x v="8"/>
    <x v="5"/>
    <d v="2025-02-01T00:00:00"/>
    <d v="2025-02-28T00:00:00"/>
    <s v="Performance by Others"/>
    <x v="0"/>
    <s v="Sammons Center for the Arts"/>
    <s v="3630 Harry Hines Blvd"/>
    <n v="75219"/>
    <n v="5"/>
    <m/>
    <n v="561"/>
    <n v="561"/>
    <m/>
  </r>
  <r>
    <x v="8"/>
    <x v="3"/>
    <d v="2025-02-01T00:00:00"/>
    <d v="2025-02-28T00:00:00"/>
    <s v="Meetings"/>
    <x v="0"/>
    <s v="Sammons Center for the Arts"/>
    <s v="3630 Harry Hines Blvd"/>
    <n v="75219"/>
    <n v="13"/>
    <m/>
    <n v="176"/>
    <n v="176"/>
    <m/>
  </r>
  <r>
    <x v="8"/>
    <x v="3"/>
    <d v="2025-02-01T00:00:00"/>
    <d v="2025-02-28T00:00:00"/>
    <s v="Auditions"/>
    <x v="0"/>
    <s v="Sammons Center for the Arts"/>
    <s v="3630 Harry Hines Blvd"/>
    <n v="75219"/>
    <n v="0"/>
    <m/>
    <n v="0"/>
    <n v="0"/>
    <m/>
  </r>
  <r>
    <x v="8"/>
    <x v="3"/>
    <d v="2025-02-01T00:00:00"/>
    <d v="2025-02-28T00:00:00"/>
    <s v="Special Events"/>
    <x v="0"/>
    <s v="Sammons Center for the Arts"/>
    <s v="3630 Harry Hines Blvd"/>
    <n v="75219"/>
    <n v="0"/>
    <m/>
    <n v="0"/>
    <n v="0"/>
    <m/>
  </r>
  <r>
    <x v="8"/>
    <x v="5"/>
    <d v="2025-02-01T00:00:00"/>
    <d v="2025-02-28T00:00:00"/>
    <s v="Sammons Jazz Concert"/>
    <x v="0"/>
    <s v="Sammons Center for the Arts"/>
    <s v="3630 Harry Hines Blvd"/>
    <n v="75219"/>
    <n v="1"/>
    <n v="114"/>
    <n v="8"/>
    <n v="122"/>
    <m/>
  </r>
  <r>
    <x v="8"/>
    <x v="5"/>
    <d v="2025-02-01T00:00:00"/>
    <d v="2025-02-28T00:00:00"/>
    <s v="Sammons Cabaret Concert"/>
    <x v="0"/>
    <s v="Sammons Center for the Arts"/>
    <s v="3630 Harry Hines Blvd"/>
    <n v="75219"/>
    <n v="1"/>
    <n v="122"/>
    <n v="14"/>
    <n v="136"/>
    <m/>
  </r>
  <r>
    <x v="8"/>
    <x v="5"/>
    <d v="2025-02-01T00:00:00"/>
    <d v="2025-02-28T00:00:00"/>
    <s v="Sammons Jazz Youth Concert"/>
    <x v="0"/>
    <s v="Sammons Center for the Arts"/>
    <s v="3630 Harry Hines Blvd"/>
    <n v="75219"/>
    <n v="0"/>
    <m/>
    <n v="0"/>
    <n v="0"/>
    <m/>
  </r>
  <r>
    <x v="8"/>
    <x v="3"/>
    <d v="2025-02-01T00:00:00"/>
    <d v="2025-02-28T00:00:00"/>
    <s v="Office Visitors"/>
    <x v="0"/>
    <s v="Sammons Center for the Arts"/>
    <s v="3630 Harry Hines Blvd"/>
    <n v="75219"/>
    <m/>
    <m/>
    <n v="512"/>
    <n v="512"/>
    <m/>
  </r>
  <r>
    <x v="55"/>
    <x v="5"/>
    <d v="2025-02-01T00:00:00"/>
    <d v="2025-02-02T00:00:00"/>
    <s v="First Week performances"/>
    <x v="0"/>
    <s v="Bryant Hall"/>
    <s v="3400 Blackburn, Dallas, Texas 75219"/>
    <n v="75219"/>
    <n v="3"/>
    <n v="75"/>
    <n v="7"/>
    <n v="82"/>
    <m/>
  </r>
  <r>
    <x v="49"/>
    <x v="1"/>
    <d v="2025-02-01T00:00:00"/>
    <d v="2025-02-01T00:00:00"/>
    <s v="Bandan Koro Rehearsal "/>
    <x v="0"/>
    <s v="Sammons Center for the Arts"/>
    <s v="3630 Harry Hines Blvd"/>
    <n v="75219"/>
    <n v="1"/>
    <n v="0"/>
    <n v="20"/>
    <n v="20"/>
    <m/>
  </r>
  <r>
    <x v="49"/>
    <x v="0"/>
    <d v="2025-02-01T00:00:00"/>
    <d v="2025-02-01T00:00:00"/>
    <s v="BK Saturdays - Bandan Koro Community Class "/>
    <x v="0"/>
    <s v="Sammons Center for the Arts"/>
    <s v="3630 Harry Hines Blvd"/>
    <n v="75219"/>
    <n v="1"/>
    <n v="0"/>
    <n v="40"/>
    <n v="40"/>
    <m/>
  </r>
  <r>
    <x v="26"/>
    <x v="7"/>
    <d v="2025-02-01T00:00:00"/>
    <d v="2025-02-02T00:00:00"/>
    <s v="History of TBAAL"/>
    <x v="0"/>
    <s v="TBAAL "/>
    <s v="1309 Canton Street"/>
    <n v="75201"/>
    <n v="1"/>
    <n v="0"/>
    <n v="496"/>
    <n v="496"/>
    <m/>
  </r>
  <r>
    <x v="26"/>
    <x v="5"/>
    <d v="2025-02-01T00:00:00"/>
    <d v="2025-02-01T00:00:00"/>
    <s v="Pop &amp;Soul at the Muse - Ashley Jayy"/>
    <x v="0"/>
    <s v="TBAAL "/>
    <s v="1309 Canton Street "/>
    <n v="75201"/>
    <n v="1"/>
    <n v="185"/>
    <n v="0"/>
    <n v="185"/>
    <m/>
  </r>
  <r>
    <x v="28"/>
    <x v="1"/>
    <d v="2025-02-01T00:00:00"/>
    <d v="2025-02-28T00:00:00"/>
    <s v="Company Rehearsal "/>
    <x v="0"/>
    <s v="Bruce Wood Dance Studio"/>
    <s v="101 Howell St."/>
    <n v="75207"/>
    <n v="20"/>
    <m/>
    <n v="17"/>
    <n v="17"/>
    <m/>
  </r>
  <r>
    <x v="28"/>
    <x v="0"/>
    <d v="2025-02-01T00:00:00"/>
    <d v="2025-02-28T00:00:00"/>
    <s v="Company Class "/>
    <x v="0"/>
    <s v="Bruce Wood Dance Studio"/>
    <s v="101 Howell St."/>
    <n v="75207"/>
    <n v="20"/>
    <m/>
    <n v="17"/>
    <n v="17"/>
    <m/>
  </r>
  <r>
    <x v="28"/>
    <x v="0"/>
    <d v="2025-02-01T00:00:00"/>
    <d v="2025-02-28T00:00:00"/>
    <s v="Wood|Works Open Company Class "/>
    <x v="0"/>
    <s v="Bruce Wood Dance Studio"/>
    <s v="101 Howell St."/>
    <n v="75207"/>
    <n v="12"/>
    <n v="17"/>
    <n v="9"/>
    <n v="26"/>
    <m/>
  </r>
  <r>
    <x v="28"/>
    <x v="0"/>
    <d v="2025-02-01T00:00:00"/>
    <d v="2025-02-28T00:00:00"/>
    <s v="For Oak Cliff Outreach Classes "/>
    <x v="0"/>
    <s v="For Oak Cliff Community Center"/>
    <s v="907 E Ledbetter Dr"/>
    <n v="75216"/>
    <n v="2"/>
    <n v="0"/>
    <n v="17"/>
    <n v="17"/>
    <m/>
  </r>
  <r>
    <x v="28"/>
    <x v="0"/>
    <d v="2025-02-01T00:00:00"/>
    <d v="2025-02-28T00:00:00"/>
    <s v="Nexus Outreach Classes "/>
    <x v="0"/>
    <s v="Nexus Recovery Center"/>
    <s v="8733 La Prada Dr"/>
    <n v="75228"/>
    <n v="1"/>
    <m/>
    <n v="12"/>
    <n v="12"/>
    <m/>
  </r>
  <r>
    <x v="28"/>
    <x v="0"/>
    <d v="2025-02-01T00:00:00"/>
    <d v="2025-02-28T00:00:00"/>
    <s v="CC Young Outreach Classes "/>
    <x v="0"/>
    <s v="CC Young Senior Residency"/>
    <s v="4847 W Lawther Dr"/>
    <n v="75214"/>
    <n v="2"/>
    <m/>
    <n v="4"/>
    <n v="4"/>
    <m/>
  </r>
  <r>
    <x v="28"/>
    <x v="0"/>
    <d v="2025-02-01T00:00:00"/>
    <d v="2025-02-28T00:00:00"/>
    <s v="Heart House Outreach Classes"/>
    <x v="0"/>
    <s v="Heart House"/>
    <s v="6731 Larmanda St"/>
    <n v="75231"/>
    <n v="1"/>
    <m/>
    <n v="33"/>
    <n v="33"/>
    <m/>
  </r>
  <r>
    <x v="28"/>
    <x v="0"/>
    <d v="2025-02-01T00:00:00"/>
    <d v="2025-02-28T00:00:00"/>
    <s v="Mosaic Outreach Classes "/>
    <x v="0"/>
    <s v="Mosaic Family Services"/>
    <s v="12225 Greenville Ave "/>
    <n v="75243"/>
    <n v="3"/>
    <m/>
    <n v="8"/>
    <n v="8"/>
    <m/>
  </r>
  <r>
    <x v="30"/>
    <x v="5"/>
    <d v="2025-02-01T00:00:00"/>
    <d v="2025-02-28T00:00:00"/>
    <s v="Debbie Does Dallas"/>
    <x v="0"/>
    <s v="Theatre Too"/>
    <s v="2688 Laclede St. #120"/>
    <n v="75201"/>
    <n v="15"/>
    <n v="501"/>
    <n v="347"/>
    <n v="848"/>
    <m/>
  </r>
  <r>
    <x v="54"/>
    <x v="1"/>
    <d v="2025-02-01T00:00:00"/>
    <d v="2025-02-05T00:00:00"/>
    <s v="we are continuous rehearsal"/>
    <x v="0"/>
    <s v="Theatre Three"/>
    <s v="2688 Laclede #120, Dallas"/>
    <n v="75201"/>
    <n v="4"/>
    <n v="0"/>
    <n v="12"/>
    <n v="12"/>
    <m/>
  </r>
  <r>
    <x v="7"/>
    <x v="0"/>
    <d v="2025-02-01T00:00:00"/>
    <d v="2025-02-28T00:00:00"/>
    <s v="COD: Launching Signature Practices"/>
    <x v="1"/>
    <s v="Virtual"/>
    <s v="Virtual"/>
    <s v="Virtual"/>
    <n v="1"/>
    <n v="0"/>
    <n v="5"/>
    <n v="5"/>
    <m/>
  </r>
  <r>
    <x v="7"/>
    <x v="0"/>
    <d v="2025-02-01T00:00:00"/>
    <d v="2025-02-28T00:00:00"/>
    <s v="COD: Launching: Getting Relationships Right"/>
    <x v="1"/>
    <s v="Virtual"/>
    <s v="Virtual"/>
    <s v="Virtual"/>
    <n v="1"/>
    <n v="0"/>
    <n v="1"/>
    <n v="1"/>
    <m/>
  </r>
  <r>
    <x v="7"/>
    <x v="0"/>
    <d v="2025-02-01T00:00:00"/>
    <d v="2025-02-28T00:00:00"/>
    <s v="COD: Launching: Managing Youth Centered Spaces"/>
    <x v="1"/>
    <s v="Virtual"/>
    <s v="Virtual"/>
    <s v="Virtual"/>
    <n v="1"/>
    <n v="0"/>
    <n v="2"/>
    <n v="2"/>
    <m/>
  </r>
  <r>
    <x v="7"/>
    <x v="0"/>
    <d v="2025-02-01T00:00:00"/>
    <d v="2025-02-28T00:00:00"/>
    <s v="COD: SEL REFLECTION"/>
    <x v="1"/>
    <s v="Virtual"/>
    <s v="Virtual"/>
    <s v="Virtual"/>
    <n v="1"/>
    <n v="0"/>
    <n v="6"/>
    <n v="6"/>
    <m/>
  </r>
  <r>
    <x v="7"/>
    <x v="0"/>
    <d v="2025-02-01T00:00:00"/>
    <d v="2025-02-28T00:00:00"/>
    <s v="COD: SEL 101"/>
    <x v="1"/>
    <s v="Virtual"/>
    <s v="Virtual"/>
    <s v="Virtual"/>
    <n v="1"/>
    <n v="0"/>
    <n v="6"/>
    <n v="6"/>
    <m/>
  </r>
  <r>
    <x v="7"/>
    <x v="0"/>
    <d v="2025-02-01T00:00:00"/>
    <d v="2025-02-28T00:00:00"/>
    <s v="COD: Launching Conflict Management"/>
    <x v="1"/>
    <s v="Virtual"/>
    <s v="Virtual"/>
    <s v="Virtual"/>
    <n v="1"/>
    <n v="0"/>
    <n v="3"/>
    <n v="3"/>
    <m/>
  </r>
  <r>
    <x v="7"/>
    <x v="0"/>
    <d v="2025-02-01T00:00:00"/>
    <d v="2025-02-28T00:00:00"/>
    <s v="COD: SEL, THE BRAIN, and CONFLICT MANAGMENT"/>
    <x v="1"/>
    <s v="Virtual"/>
    <s v="Virtual"/>
    <s v="Virtual"/>
    <n v="1"/>
    <n v="0"/>
    <n v="4"/>
    <n v="4"/>
    <m/>
  </r>
  <r>
    <x v="7"/>
    <x v="0"/>
    <d v="2025-02-01T00:00:00"/>
    <d v="2025-02-28T00:00:00"/>
    <s v="COD: Launching Restorative Practices"/>
    <x v="1"/>
    <s v="Virtual"/>
    <s v="Virtual"/>
    <s v="Virtual"/>
    <n v="1"/>
    <n v="0"/>
    <n v="5"/>
    <n v="5"/>
    <m/>
  </r>
  <r>
    <x v="7"/>
    <x v="0"/>
    <d v="2025-02-01T00:00:00"/>
    <d v="2025-02-28T00:00:00"/>
    <s v="COD: Growth Mindset"/>
    <x v="1"/>
    <s v="Virtual"/>
    <s v="Virtual"/>
    <s v="Virtual"/>
    <n v="1"/>
    <n v="0"/>
    <n v="4"/>
    <n v="4"/>
    <m/>
  </r>
  <r>
    <x v="10"/>
    <x v="0"/>
    <d v="2025-02-01T00:00:00"/>
    <d v="2025-02-28T00:00:00"/>
    <s v="Metal Sculpture"/>
    <x v="1"/>
    <s v="Creative Arts Center of Dallas"/>
    <s v="2360 Laughlin Drive"/>
    <n v="75228"/>
    <n v="4"/>
    <n v="20"/>
    <n v="0"/>
    <n v="20"/>
    <n v="13"/>
  </r>
  <r>
    <x v="10"/>
    <x v="0"/>
    <d v="2025-02-01T00:00:00"/>
    <d v="2025-02-28T00:00:00"/>
    <s v="Zoom Oil Painting"/>
    <x v="1"/>
    <s v="Creative Arts Center of Dallas"/>
    <s v="2358 Laughlin Drive"/>
    <n v="75226"/>
    <n v="4"/>
    <n v="20"/>
    <n v="0"/>
    <n v="20"/>
    <m/>
  </r>
  <r>
    <x v="16"/>
    <x v="0"/>
    <d v="2025-02-01T00:00:00"/>
    <d v="2025-02-28T00:00:00"/>
    <s v="Docent Program"/>
    <x v="1"/>
    <s v="YouTube"/>
    <s v="Virtual"/>
    <s v="Virtual"/>
    <n v="1"/>
    <m/>
    <n v="40"/>
    <n v="40"/>
    <m/>
  </r>
  <r>
    <x v="11"/>
    <x v="5"/>
    <d v="2025-02-01T00:00:00"/>
    <d v="2025-02-28T00:00:00"/>
    <s v="Shakespeare Decoded Episode #1 (The Badge of all  our Tribe Mechant of Venice)"/>
    <x v="1"/>
    <s v="Virtual"/>
    <s v="Virtual"/>
    <s v="Virtual"/>
    <n v="1"/>
    <m/>
    <n v="1"/>
    <n v="1"/>
    <m/>
  </r>
  <r>
    <x v="11"/>
    <x v="5"/>
    <d v="2025-02-01T00:00:00"/>
    <d v="2025-02-28T00:00:00"/>
    <s v="Shakespeare Decoded Episode #2 (Much Ado About the Sexual Distrust of Women"/>
    <x v="1"/>
    <s v="Virtual"/>
    <s v="Virtual"/>
    <s v="Virtual"/>
    <n v="1"/>
    <m/>
    <n v="0"/>
    <n v="0"/>
    <m/>
  </r>
  <r>
    <x v="11"/>
    <x v="5"/>
    <d v="2025-02-01T00:00:00"/>
    <d v="2025-02-28T00:00:00"/>
    <s v="Shakespeare Decoded Episode #3 (Free Like an Ariel Bird)"/>
    <x v="1"/>
    <s v="Virtual"/>
    <s v="Virtual"/>
    <s v="Virtual"/>
    <n v="1"/>
    <m/>
    <n v="2"/>
    <n v="2"/>
    <m/>
  </r>
  <r>
    <x v="11"/>
    <x v="5"/>
    <d v="2025-02-01T00:00:00"/>
    <d v="2025-02-28T00:00:00"/>
    <s v="Shakespeare Decoded Episode #4 (What a Noble Mind)"/>
    <x v="1"/>
    <s v="Virtual"/>
    <s v="Virtual"/>
    <s v="Virtual"/>
    <n v="1"/>
    <m/>
    <n v="0"/>
    <n v="0"/>
    <m/>
  </r>
  <r>
    <x v="11"/>
    <x v="5"/>
    <d v="2025-02-01T00:00:00"/>
    <d v="2025-02-28T00:00:00"/>
    <s v="Shakespeare Decoded Episode #5 (Tis the Times' Plague)"/>
    <x v="1"/>
    <s v="Virtual"/>
    <s v="Virtual"/>
    <s v="Virtual"/>
    <n v="1"/>
    <m/>
    <n v="0"/>
    <n v="0"/>
    <m/>
  </r>
  <r>
    <x v="11"/>
    <x v="5"/>
    <d v="2025-02-01T00:00:00"/>
    <d v="2025-02-28T00:00:00"/>
    <s v="Shakespeare Decoded Episode #6 (Oh, Let Me Not Be Mad)"/>
    <x v="1"/>
    <s v="Virtual"/>
    <s v="Virtual"/>
    <s v="Virtual"/>
    <n v="1"/>
    <m/>
    <n v="0"/>
    <n v="0"/>
    <m/>
  </r>
  <r>
    <x v="11"/>
    <x v="5"/>
    <d v="2025-02-01T00:00:00"/>
    <d v="2025-02-28T00:00:00"/>
    <s v="Shakespeare Decoded Episode #7 (Shakespeare in Modern Translation)"/>
    <x v="1"/>
    <s v="Virtual"/>
    <s v="Virtual"/>
    <s v="Virtual"/>
    <n v="1"/>
    <m/>
    <n v="0"/>
    <n v="0"/>
    <m/>
  </r>
  <r>
    <x v="11"/>
    <x v="5"/>
    <d v="2025-02-01T00:00:00"/>
    <d v="2025-02-28T00:00:00"/>
    <s v="Shakespeare Decoded #8 (Political Shakespeare)"/>
    <x v="1"/>
    <s v="Virtual"/>
    <s v="Virtual"/>
    <s v="Virtual"/>
    <n v="1"/>
    <m/>
    <n v="0"/>
    <n v="0"/>
    <m/>
  </r>
  <r>
    <x v="11"/>
    <x v="5"/>
    <d v="2025-02-01T00:00:00"/>
    <d v="2025-02-28T00:00:00"/>
    <s v="Shakespeare Decoded #9 (Shakespeare and Veterans)"/>
    <x v="1"/>
    <s v="Virtual"/>
    <s v="Virtual"/>
    <s v="Virtual"/>
    <n v="1"/>
    <m/>
    <n v="0"/>
    <n v="0"/>
    <m/>
  </r>
  <r>
    <x v="11"/>
    <x v="5"/>
    <d v="2025-02-01T00:00:00"/>
    <d v="2025-02-28T00:00:00"/>
    <s v="Shakespeare Dallas Decoded #10 (Timon of Athens)"/>
    <x v="1"/>
    <s v="Virtual"/>
    <s v="Virtual"/>
    <s v="Virtual"/>
    <n v="1"/>
    <m/>
    <n v="1"/>
    <n v="1"/>
    <m/>
  </r>
  <r>
    <x v="11"/>
    <x v="5"/>
    <d v="2025-02-01T00:00:00"/>
    <d v="2025-02-28T00:00:00"/>
    <s v="Shakespeare Dallas Decoded #11 (Why Hamlet?)"/>
    <x v="1"/>
    <s v="Virtual"/>
    <s v="Virtual"/>
    <s v="Virtual"/>
    <n v="1"/>
    <m/>
    <n v="6"/>
    <n v="6"/>
    <m/>
  </r>
  <r>
    <x v="11"/>
    <x v="5"/>
    <d v="2025-02-01T00:00:00"/>
    <d v="2025-02-28T00:00:00"/>
    <s v="Shakespeare Dallas Decoded #12 Dramatugy and Translatiin as the Gateway to Sakespeare Engagement"/>
    <x v="1"/>
    <s v="Virtual"/>
    <s v="Virtual"/>
    <s v="Virtual"/>
    <n v="1"/>
    <m/>
    <n v="5"/>
    <n v="5"/>
    <m/>
  </r>
  <r>
    <x v="11"/>
    <x v="3"/>
    <d v="2025-02-01T00:00:00"/>
    <d v="2025-02-02T00:00:00"/>
    <s v="General Auditions"/>
    <x v="0"/>
    <s v="Karve Media"/>
    <m/>
    <m/>
    <n v="2"/>
    <m/>
    <n v="240"/>
    <n v="240"/>
    <m/>
  </r>
  <r>
    <x v="33"/>
    <x v="3"/>
    <d v="2025-02-01T00:00:00"/>
    <d v="2025-02-28T00:00:00"/>
    <s v="Dallas Opera Digital"/>
    <x v="1"/>
    <s v="VIRTUAL"/>
    <s v="VIRTUAL"/>
    <s v="VIRTUAL"/>
    <n v="28"/>
    <n v="0"/>
    <n v="8205"/>
    <n v="8205"/>
    <m/>
  </r>
  <r>
    <x v="15"/>
    <x v="3"/>
    <d v="2025-02-01T00:00:00"/>
    <d v="2025-02-28T00:00:00"/>
    <s v="research requests"/>
    <x v="1"/>
    <s v="Hall of State"/>
    <s v="3939 Grand Avenue"/>
    <n v="75210"/>
    <n v="31"/>
    <s v="X"/>
    <n v="0"/>
    <n v="0"/>
    <m/>
  </r>
  <r>
    <x v="48"/>
    <x v="0"/>
    <d v="2025-02-02T00:00:00"/>
    <d v="2025-02-02T00:00:00"/>
    <s v="PFF"/>
    <x v="1"/>
    <m/>
    <m/>
    <m/>
    <n v="1"/>
    <n v="0"/>
    <n v="24"/>
    <n v="24"/>
    <m/>
  </r>
  <r>
    <x v="2"/>
    <x v="0"/>
    <d v="2025-02-02T00:00:00"/>
    <d v="2025-02-23T00:00:00"/>
    <s v="AMOC Book Club: The Artist's Way Series"/>
    <x v="1"/>
    <s v="Arts Mission Oak Cliff"/>
    <s v="411 S Windomere Ave"/>
    <n v="75208"/>
    <n v="4"/>
    <n v="0"/>
    <n v="28"/>
    <n v="28"/>
    <m/>
  </r>
  <r>
    <x v="2"/>
    <x v="0"/>
    <d v="2025-02-02T00:00:00"/>
    <d v="2025-02-23T00:00:00"/>
    <s v="AMOC Book Club: The Artist's Way Series"/>
    <x v="0"/>
    <s v="Arts Mission Oak Cliff"/>
    <s v="411 S Windomere Ave"/>
    <n v="75208"/>
    <n v="4"/>
    <n v="0"/>
    <n v="65"/>
    <n v="65"/>
    <m/>
  </r>
  <r>
    <x v="2"/>
    <x v="0"/>
    <d v="2025-02-02T00:00:00"/>
    <d v="2025-02-02T00:00:00"/>
    <s v="Collective Reflections Movement Workshop"/>
    <x v="0"/>
    <s v="Arts Mission Oak Cliff"/>
    <s v="410 S Windomere Ave"/>
    <n v="75208"/>
    <n v="1"/>
    <n v="11"/>
    <n v="0"/>
    <n v="11"/>
    <m/>
  </r>
  <r>
    <x v="13"/>
    <x v="3"/>
    <d v="2025-02-02T00:00:00"/>
    <d v="2025-02-26T00:00:00"/>
    <s v="Rental- non-arts"/>
    <x v="0"/>
    <s v="Rosewood Center for Family Arts"/>
    <s v="5938 Skillman St"/>
    <n v="75231"/>
    <n v="8"/>
    <m/>
    <n v="185"/>
    <n v="185"/>
    <m/>
  </r>
  <r>
    <x v="16"/>
    <x v="5"/>
    <d v="2025-02-02T00:00:00"/>
    <d v="2025-02-02T00:00:00"/>
    <s v="Arts &amp; Letters Live"/>
    <x v="0"/>
    <s v="Dallas Museum of Art"/>
    <s v="1717 N Harwood"/>
    <n v="75201"/>
    <n v="1"/>
    <n v="355"/>
    <m/>
    <n v="355"/>
    <m/>
  </r>
  <r>
    <x v="16"/>
    <x v="0"/>
    <d v="2025-02-02T00:00:00"/>
    <d v="2025-02-22T00:00:00"/>
    <s v="Pop-Up Art Spot"/>
    <x v="0"/>
    <s v="Dallas Museum of Art"/>
    <s v="1717 N Harwood"/>
    <n v="75201"/>
    <n v="2"/>
    <m/>
    <n v="73"/>
    <n v="73"/>
    <m/>
  </r>
  <r>
    <x v="39"/>
    <x v="5"/>
    <d v="2025-02-02T00:00:00"/>
    <d v="2025-02-02T00:00:00"/>
    <s v="Wind Symphony and Flute Choir Concerts"/>
    <x v="0"/>
    <s v="Moody Performance Hall"/>
    <s v="2520 Flora St"/>
    <n v="75201"/>
    <n v="2"/>
    <n v="360"/>
    <n v="122"/>
    <n v="482"/>
    <m/>
  </r>
  <r>
    <x v="39"/>
    <x v="5"/>
    <d v="2025-02-02T00:00:00"/>
    <d v="2025-02-02T00:00:00"/>
    <s v="Philharmonic and Clarinet Choir Concerts"/>
    <x v="0"/>
    <s v="Moody Performance Hall"/>
    <s v="2520 Flora St"/>
    <n v="75201"/>
    <n v="2"/>
    <n v="299"/>
    <n v="108"/>
    <n v="407"/>
    <m/>
  </r>
  <r>
    <x v="39"/>
    <x v="1"/>
    <d v="2025-02-02T00:00:00"/>
    <d v="2025-02-02T00:00:00"/>
    <s v="Ensemble Rehearsals"/>
    <x v="0"/>
    <s v="Sammons Center for the Arts"/>
    <s v="3630 Harry Hines Blvd."/>
    <n v="75219"/>
    <n v="4"/>
    <n v="219"/>
    <n v="28"/>
    <n v="247"/>
    <m/>
  </r>
  <r>
    <x v="27"/>
    <x v="1"/>
    <d v="2025-02-02T00:00:00"/>
    <d v="2025-02-05T00:00:00"/>
    <s v="WAKEY, WAKEY Rehearsal"/>
    <x v="0"/>
    <s v="Exposition Park"/>
    <s v="840 Exposition Ave Dallas, TX "/>
    <n v="75226"/>
    <n v="3"/>
    <m/>
    <n v="8"/>
    <n v="8"/>
    <m/>
  </r>
  <r>
    <x v="40"/>
    <x v="1"/>
    <d v="2025-02-02T00:00:00"/>
    <d v="2025-02-02T00:00:00"/>
    <s v="Rehearsal for ACDA"/>
    <x v="0"/>
    <s v="Royal Lane Baptist Church"/>
    <s v="6707 Royal Lane"/>
    <n v="75230"/>
    <n v="1"/>
    <m/>
    <n v="27"/>
    <n v="27"/>
    <m/>
  </r>
  <r>
    <x v="26"/>
    <x v="3"/>
    <d v="2025-02-02T00:00:00"/>
    <d v="2025-02-02T00:00:00"/>
    <s v="Reunion Church"/>
    <x v="0"/>
    <s v="TBAAL "/>
    <s v="1309 Canton Street"/>
    <n v="75201"/>
    <n v="1"/>
    <n v="1"/>
    <n v="628"/>
    <n v="628"/>
    <m/>
  </r>
  <r>
    <x v="32"/>
    <x v="8"/>
    <d v="2025-02-02T00:00:00"/>
    <d v="2025-02-02T00:00:00"/>
    <s v="USAFF co-presents special repertory screening of &quot;Groundhog Day&quot; (presented with the Angelika Dallas)"/>
    <x v="0"/>
    <s v="Angelika Film Center Dallas"/>
    <s v="5321 E Mockingbird Ln"/>
    <n v="75206"/>
    <n v="1"/>
    <n v="66"/>
    <n v="0"/>
    <n v="66"/>
    <m/>
  </r>
  <r>
    <x v="16"/>
    <x v="5"/>
    <d v="2025-02-02T00:00:00"/>
    <d v="2025-02-02T00:00:00"/>
    <s v="Arts &amp; Letters Live"/>
    <x v="1"/>
    <s v="YouTube"/>
    <s v="Virtual"/>
    <s v="Virtual"/>
    <n v="1"/>
    <n v="35"/>
    <m/>
    <n v="35"/>
    <m/>
  </r>
  <r>
    <x v="18"/>
    <x v="0"/>
    <d v="2025-02-02T00:00:00"/>
    <d v="2025-02-02T00:00:00"/>
    <s v="Snake Encounters"/>
    <x v="0"/>
    <s v="La Cantera Arts Conservatory"/>
    <s v="1050 N Westmoreland #328"/>
    <n v="75211"/>
    <n v="1"/>
    <n v="0"/>
    <n v="62"/>
    <n v="62"/>
    <n v="1"/>
  </r>
  <r>
    <x v="1"/>
    <x v="0"/>
    <d v="2025-02-03T00:00:00"/>
    <d v="2025-02-10T00:00:00"/>
    <s v="Streamliners Enrichment (Geo-Dance)"/>
    <x v="0"/>
    <s v="Stevens Park "/>
    <s v="2615 W Colorado Blvd, Dallas, TX"/>
    <n v="75211"/>
    <n v="12"/>
    <m/>
    <n v="100"/>
    <n v="100"/>
    <m/>
  </r>
  <r>
    <x v="1"/>
    <x v="2"/>
    <d v="2025-02-03T00:00:00"/>
    <d v="2025-02-10T00:00:00"/>
    <s v="Identity of Music "/>
    <x v="0"/>
    <s v="Our Lady of Perpetual Help"/>
    <s v="7625 Cortland Avenue Dallas, TX "/>
    <n v="75235"/>
    <n v="12"/>
    <n v="105"/>
    <m/>
    <n v="105"/>
    <m/>
  </r>
  <r>
    <x v="4"/>
    <x v="0"/>
    <d v="2025-02-03T00:00:00"/>
    <d v="2025-02-28T00:00:00"/>
    <s v="Intermediate Pre-Pro Classes"/>
    <x v="0"/>
    <s v="Avant Chamber Ballet"/>
    <s v="2408 Farrington St"/>
    <n v="75207"/>
    <n v="14"/>
    <n v="5"/>
    <n v="1"/>
    <n v="6"/>
    <m/>
  </r>
  <r>
    <x v="4"/>
    <x v="0"/>
    <d v="2025-02-03T00:00:00"/>
    <d v="2025-02-26T00:00:00"/>
    <s v="Adult Ballet Classes"/>
    <x v="0"/>
    <s v="Avant Chamber Ballet"/>
    <s v="2408 Farrington St"/>
    <n v="75207"/>
    <n v="8"/>
    <n v="25"/>
    <n v="0"/>
    <n v="25"/>
    <m/>
  </r>
  <r>
    <x v="4"/>
    <x v="1"/>
    <d v="2025-02-03T00:00:00"/>
    <d v="2025-02-15T00:00:00"/>
    <s v="Company Class/Rehearsals"/>
    <x v="0"/>
    <s v="Avant Chamber Ballet"/>
    <s v="2408 Farrington St"/>
    <n v="75207"/>
    <n v="10"/>
    <n v="0"/>
    <n v="14"/>
    <n v="14"/>
    <m/>
  </r>
  <r>
    <x v="4"/>
    <x v="2"/>
    <d v="2025-02-03T00:00:00"/>
    <d v="2025-02-27T00:00:00"/>
    <s v="First Steps Outreach Classes"/>
    <x v="0"/>
    <s v="South Dallas Cultural Center"/>
    <s v="3400 S Fitzhugh Ave"/>
    <n v="75210"/>
    <n v="7"/>
    <n v="0"/>
    <n v="100"/>
    <n v="100"/>
    <m/>
  </r>
  <r>
    <x v="5"/>
    <x v="2"/>
    <d v="2025-02-03T00:00:00"/>
    <d v="2025-02-08T00:00:00"/>
    <s v="BNTC Classes"/>
    <x v="0"/>
    <s v="BNT Studios"/>
    <s v="10675 E. Northwest Higway, Suite 2400"/>
    <n v="75238"/>
    <n v="17"/>
    <n v="54"/>
    <n v="13"/>
    <n v="67"/>
    <m/>
  </r>
  <r>
    <x v="5"/>
    <x v="4"/>
    <d v="2025-02-03T00:00:00"/>
    <d v="2025-02-08T00:00:00"/>
    <s v="Natalie Anton - Epek"/>
    <x v="0"/>
    <s v="BNT Studios"/>
    <s v="10675 E. Northwest Higway, Suite 2400"/>
    <n v="75238"/>
    <n v="6"/>
    <n v="0"/>
    <n v="32"/>
    <n v="32"/>
    <m/>
  </r>
  <r>
    <x v="7"/>
    <x v="0"/>
    <d v="2025-02-03T00:00:00"/>
    <d v="2025-02-03T00:00:00"/>
    <s v="(A)Live"/>
    <x v="0"/>
    <s v="Rosemont Upper School"/>
    <s v="719 N Montclair Ave"/>
    <n v="75208"/>
    <n v="1"/>
    <n v="0"/>
    <n v="11"/>
    <n v="11"/>
    <m/>
  </r>
  <r>
    <x v="7"/>
    <x v="0"/>
    <d v="2025-02-03T00:00:00"/>
    <d v="2025-02-03T00:00:00"/>
    <s v="(A)Live"/>
    <x v="0"/>
    <s v="Sudie L. Williams TAG Academy"/>
    <s v="12600 Welch Rd"/>
    <n v="75244"/>
    <n v="1"/>
    <n v="0"/>
    <n v="11"/>
    <n v="11"/>
    <m/>
  </r>
  <r>
    <x v="7"/>
    <x v="0"/>
    <d v="2025-02-03T00:00:00"/>
    <d v="2025-02-03T00:00:00"/>
    <s v="Creative Solutions"/>
    <x v="0"/>
    <s v="Evening Reporting Center (ERC)"/>
    <s v="1673 Terre Colony Ct"/>
    <n v="75211"/>
    <n v="1"/>
    <n v="0"/>
    <n v="6"/>
    <n v="6"/>
    <m/>
  </r>
  <r>
    <x v="7"/>
    <x v="0"/>
    <d v="2025-02-03T00:00:00"/>
    <d v="2025-02-03T00:00:00"/>
    <s v="Thriving Minds After School"/>
    <x v="0"/>
    <s v="Lakewood Elementary School"/>
    <s v="3000 Hillbrook St"/>
    <n v="75214"/>
    <n v="1"/>
    <n v="0"/>
    <n v="38"/>
    <n v="38"/>
    <m/>
  </r>
  <r>
    <x v="7"/>
    <x v="0"/>
    <d v="2025-02-03T00:00:00"/>
    <d v="2025-02-03T00:00:00"/>
    <s v="Thriving Minds After School"/>
    <x v="0"/>
    <s v="Nathan Adams Elementary School"/>
    <s v="12600 Welch Rd"/>
    <n v="75244"/>
    <n v="1"/>
    <n v="0"/>
    <n v="25"/>
    <n v="25"/>
    <m/>
  </r>
  <r>
    <x v="7"/>
    <x v="0"/>
    <d v="2025-02-03T00:00:00"/>
    <d v="2025-02-03T00:00:00"/>
    <s v="Thriving Minds After School"/>
    <x v="0"/>
    <s v="Montessori Academy at Onesimo Hernandez"/>
    <s v="5555 Maple Ave"/>
    <n v="75235"/>
    <n v="1"/>
    <n v="0"/>
    <n v="42"/>
    <n v="42"/>
    <m/>
  </r>
  <r>
    <x v="7"/>
    <x v="0"/>
    <d v="2025-02-03T00:00:00"/>
    <d v="2025-02-03T00:00:00"/>
    <s v="Thriving Minds After School"/>
    <x v="0"/>
    <s v="Prestonwood Montessori at E.D. Walker"/>
    <s v="5700 Wozencraft Dr"/>
    <s v=" 75230"/>
    <n v="1"/>
    <n v="0"/>
    <n v="51"/>
    <n v="51"/>
    <m/>
  </r>
  <r>
    <x v="7"/>
    <x v="0"/>
    <d v="2025-02-03T00:00:00"/>
    <d v="2025-02-03T00:00:00"/>
    <s v="Thriving Minds After School"/>
    <x v="0"/>
    <s v="Rosemont Lower School"/>
    <s v="1919 Stevens Forest Dr"/>
    <n v="75208"/>
    <n v="1"/>
    <n v="0"/>
    <n v="83"/>
    <n v="83"/>
    <m/>
  </r>
  <r>
    <x v="7"/>
    <x v="0"/>
    <d v="2025-02-03T00:00:00"/>
    <d v="2025-02-03T00:00:00"/>
    <s v="Thriving Minds After School"/>
    <x v="0"/>
    <s v="Rosemont Upper School"/>
    <s v="719 N Montclair Ave"/>
    <n v="75208"/>
    <n v="1"/>
    <n v="0"/>
    <n v="14"/>
    <n v="14"/>
    <m/>
  </r>
  <r>
    <x v="7"/>
    <x v="0"/>
    <d v="2025-02-03T00:00:00"/>
    <d v="2025-02-03T00:00:00"/>
    <s v="Thriving Minds After School"/>
    <x v="0"/>
    <s v="Harry C. Withers Elementary School"/>
    <s v="3959 Northhaven Rd"/>
    <n v="75229"/>
    <n v="1"/>
    <n v="0"/>
    <n v="74"/>
    <n v="74"/>
    <m/>
  </r>
  <r>
    <x v="7"/>
    <x v="0"/>
    <d v="2025-02-03T00:00:00"/>
    <d v="2025-02-03T00:00:00"/>
    <s v="6DQ-R - Observation"/>
    <x v="0"/>
    <s v="Montessori Academy at Onesimo Hernandez"/>
    <s v="5555 Maple Ave"/>
    <n v="75235"/>
    <n v="1"/>
    <n v="0"/>
    <n v="29"/>
    <n v="29"/>
    <m/>
  </r>
  <r>
    <x v="7"/>
    <x v="0"/>
    <d v="2025-02-03T00:00:00"/>
    <d v="2025-02-03T00:00:00"/>
    <s v="6DQ-R - Observation"/>
    <x v="0"/>
    <s v="Montessori Academy at Onesimo Hernandez"/>
    <s v="5555 Maple Ave"/>
    <n v="75235"/>
    <n v="1"/>
    <n v="0"/>
    <n v="13"/>
    <n v="13"/>
    <m/>
  </r>
  <r>
    <x v="7"/>
    <x v="0"/>
    <d v="2025-02-03T00:00:00"/>
    <d v="2025-02-03T00:00:00"/>
    <s v="6DQ-R - Observation"/>
    <x v="0"/>
    <s v="Montessori Academy at Onesimo Hernandez"/>
    <s v="5555 Maple Ave"/>
    <n v="75235"/>
    <n v="1"/>
    <n v="0"/>
    <n v="28"/>
    <n v="28"/>
    <m/>
  </r>
  <r>
    <x v="45"/>
    <x v="1"/>
    <d v="2025-02-03T00:00:00"/>
    <d v="2025-02-03T00:00:00"/>
    <s v="ACDA Rehearsal"/>
    <x v="0"/>
    <s v="Meyerson"/>
    <s v="2301 Flora Street"/>
    <n v="75201"/>
    <n v="1"/>
    <n v="29"/>
    <n v="5"/>
    <n v="34"/>
    <m/>
  </r>
  <r>
    <x v="45"/>
    <x v="1"/>
    <d v="2025-02-03T00:00:00"/>
    <d v="2025-02-03T00:00:00"/>
    <s v="Regular Rehearsal"/>
    <x v="0"/>
    <s v="Lovers Lane UMC"/>
    <s v="9200 Inwood Road"/>
    <n v="75220"/>
    <n v="1"/>
    <n v="69"/>
    <n v="12"/>
    <n v="81"/>
    <m/>
  </r>
  <r>
    <x v="17"/>
    <x v="5"/>
    <d v="2025-02-03T00:00:00"/>
    <d v="2025-02-24T00:00:00"/>
    <s v="Community Workshop"/>
    <x v="0"/>
    <s v="Janie C. Turner Recreation Center"/>
    <s v="6424 Elam Rd"/>
    <n v="75217"/>
    <n v="3"/>
    <n v="0"/>
    <n v="8"/>
    <n v="24"/>
    <m/>
  </r>
  <r>
    <x v="39"/>
    <x v="0"/>
    <d v="2025-02-03T00:00:00"/>
    <d v="2025-02-03T00:00:00"/>
    <s v="Mentoring/Clinic (CR)"/>
    <x v="0"/>
    <s v="WT White High School"/>
    <s v="4505 Ridgeside Dr"/>
    <n v="75244"/>
    <n v="1"/>
    <n v="0"/>
    <n v="20"/>
    <n v="20"/>
    <m/>
  </r>
  <r>
    <x v="40"/>
    <x v="2"/>
    <d v="2025-02-03T00:00:00"/>
    <d v="2025-02-03T00:00:00"/>
    <s v="Educational outreach"/>
    <x v="0"/>
    <s v="Carter High School"/>
    <s v="1819 W. Wheatland Rd."/>
    <n v="75232"/>
    <n v="1"/>
    <m/>
    <n v="20"/>
    <n v="20"/>
    <m/>
  </r>
  <r>
    <x v="40"/>
    <x v="1"/>
    <d v="2025-02-03T00:00:00"/>
    <d v="2025-02-03T00:00:00"/>
    <s v="Rehearsal for ACDA"/>
    <x v="0"/>
    <s v="Royal Lane Baptist Church"/>
    <s v="6707 Royal Lane"/>
    <n v="75230"/>
    <n v="1"/>
    <m/>
    <n v="27"/>
    <n v="27"/>
    <m/>
  </r>
  <r>
    <x v="24"/>
    <x v="0"/>
    <d v="2025-02-03T00:00:00"/>
    <d v="2025-02-03T00:00:00"/>
    <s v="Outreach Lab: Adapt to Survive 2.0"/>
    <x v="0"/>
    <s v="Uplift Atlas"/>
    <s v="1474 Annex Ave"/>
    <n v="75204"/>
    <n v="4"/>
    <m/>
    <n v="119"/>
    <n v="119"/>
    <m/>
  </r>
  <r>
    <x v="24"/>
    <x v="0"/>
    <d v="2025-02-03T00:00:00"/>
    <d v="2025-02-03T00:00:00"/>
    <s v="Outreach Lab: Air and Weather"/>
    <x v="0"/>
    <s v="Julius Dorsey Leadership Academy"/>
    <s v="133 N St Augustine Dr"/>
    <n v="75217"/>
    <n v="3"/>
    <m/>
    <n v="72"/>
    <n v="72"/>
    <m/>
  </r>
  <r>
    <x v="24"/>
    <x v="0"/>
    <d v="2025-02-03T00:00:00"/>
    <d v="2025-02-03T00:00:00"/>
    <s v="Outreach Lab: Electrical Exploration"/>
    <x v="0"/>
    <s v="Julius Dorsey Leadership Academy"/>
    <s v="133 N St Augustine Dr"/>
    <n v="75217"/>
    <n v="3"/>
    <m/>
    <n v="62"/>
    <n v="62"/>
    <m/>
  </r>
  <r>
    <x v="24"/>
    <x v="0"/>
    <d v="2025-02-03T00:00:00"/>
    <d v="2025-02-03T00:00:00"/>
    <s v="Outreach Lab: What's the Matter"/>
    <x v="0"/>
    <s v="Julius Dorsey Leadership Academy"/>
    <s v="133 N St Augustine Dr"/>
    <n v="75217"/>
    <n v="3"/>
    <m/>
    <n v="71"/>
    <n v="71"/>
    <m/>
  </r>
  <r>
    <x v="47"/>
    <x v="1"/>
    <d v="2025-02-03T00:00:00"/>
    <d v="2025-02-07T00:00:00"/>
    <s v="Como Agua Para Chocolate "/>
    <x v="0"/>
    <s v="TD Studio"/>
    <s v="1230 River Bend Drive #111"/>
    <n v="75247"/>
    <n v="5"/>
    <n v="0"/>
    <n v="45"/>
    <n v="45"/>
    <m/>
  </r>
  <r>
    <x v="47"/>
    <x v="1"/>
    <d v="2025-02-03T00:00:00"/>
    <d v="2025-02-14T00:00:00"/>
    <s v="Bright Half Life "/>
    <x v="0"/>
    <s v="TD Studio"/>
    <s v="1230 River Bend Drive #111"/>
    <n v="75247"/>
    <n v="10"/>
    <n v="0"/>
    <n v="70"/>
    <n v="70"/>
    <m/>
  </r>
  <r>
    <x v="26"/>
    <x v="7"/>
    <d v="2025-02-03T00:00:00"/>
    <d v="2025-02-09T00:00:00"/>
    <s v="History of TBAAL"/>
    <x v="0"/>
    <s v="TBAAL "/>
    <s v="1309 Canton Street"/>
    <n v="75201"/>
    <n v="1"/>
    <n v="0"/>
    <n v="496"/>
    <n v="496"/>
    <m/>
  </r>
  <r>
    <x v="26"/>
    <x v="5"/>
    <d v="2025-02-03T00:00:00"/>
    <d v="2025-02-03T00:00:00"/>
    <s v="Rachel Webb Reception"/>
    <x v="0"/>
    <s v="TBAAL "/>
    <s v="1309 Canton Street "/>
    <n v="75201"/>
    <n v="1"/>
    <n v="0"/>
    <n v="64"/>
    <n v="64"/>
    <m/>
  </r>
  <r>
    <x v="26"/>
    <x v="0"/>
    <d v="2025-02-03T00:00:00"/>
    <d v="2025-02-03T00:00:00"/>
    <s v="Performing Arts Matters Afterschool Prog."/>
    <x v="0"/>
    <s v="Various Schools"/>
    <s v="N/A"/>
    <s v="N/A"/>
    <n v="1"/>
    <n v="0"/>
    <n v="368"/>
    <n v="368"/>
    <m/>
  </r>
  <r>
    <x v="26"/>
    <x v="1"/>
    <d v="2025-02-03T00:00:00"/>
    <d v="2025-02-03T00:00:00"/>
    <s v="J Johnson Rehearsal"/>
    <x v="0"/>
    <s v="TBAAL "/>
    <s v="1309 Canton Street"/>
    <n v="75201"/>
    <n v="1"/>
    <n v="1"/>
    <n v="20"/>
    <n v="21"/>
    <m/>
  </r>
  <r>
    <x v="33"/>
    <x v="0"/>
    <d v="2025-02-03T00:00:00"/>
    <d v="2025-02-03T00:00:00"/>
    <s v="Opera in a Suitcase - Workshop"/>
    <x v="0"/>
    <s v="Prestonwood Elementary"/>
    <s v="6525 La Cosa Dr"/>
    <n v="75248"/>
    <n v="1"/>
    <n v="0"/>
    <n v="50"/>
    <n v="50"/>
    <m/>
  </r>
  <r>
    <x v="32"/>
    <x v="8"/>
    <d v="2025-02-03T00:00:00"/>
    <d v="2025-02-03T00:00:00"/>
    <s v="USAFF co-presents Angelika Classics series screening of &quot;Moonstruck&quot; (2 screenings) (presented with the Angelika Dallas)"/>
    <x v="0"/>
    <s v="Angelika Film Center Dallas"/>
    <s v="5321 E Mockingbird Ln"/>
    <n v="75206"/>
    <n v="2"/>
    <n v="102"/>
    <n v="0"/>
    <n v="102"/>
    <m/>
  </r>
  <r>
    <x v="7"/>
    <x v="0"/>
    <d v="2025-02-03T00:00:00"/>
    <d v="2025-02-03T00:00:00"/>
    <s v="D8/ADSY - Multi/All Clients"/>
    <x v="1"/>
    <s v="Virtual"/>
    <s v="Virtual"/>
    <s v="Virtual"/>
    <n v="1"/>
    <n v="0"/>
    <n v="7"/>
    <n v="7"/>
    <m/>
  </r>
  <r>
    <x v="46"/>
    <x v="4"/>
    <d v="2025-02-03T00:00:00"/>
    <d v="2025-02-24T00:00:00"/>
    <s v="Choral Music Education Initiative"/>
    <x v="1"/>
    <s v="Yvonne A. Ewell Townview Center"/>
    <s v="1201 E 8th St"/>
    <n v="75203"/>
    <n v="11"/>
    <n v="0"/>
    <n v="149"/>
    <n v="0"/>
    <m/>
  </r>
  <r>
    <x v="43"/>
    <x v="5"/>
    <d v="2025-02-03T00:00:00"/>
    <d v="2025-02-03T00:00:00"/>
    <s v="Concerts for Seniors - Dallas Area"/>
    <x v="0"/>
    <s v="Brentwood Place One"/>
    <s v="3505 South Buckner"/>
    <s v="75227"/>
    <n v="1"/>
    <n v="0"/>
    <n v="38"/>
    <n v="38"/>
    <m/>
  </r>
  <r>
    <x v="43"/>
    <x v="5"/>
    <d v="2025-02-03T00:00:00"/>
    <d v="2025-02-03T00:00:00"/>
    <s v="Concerts for Seniors - Dallas Area"/>
    <x v="0"/>
    <s v="Brentwood Place Three"/>
    <s v="3505 South Buckner"/>
    <s v="75227"/>
    <n v="1"/>
    <n v="0"/>
    <n v="42"/>
    <n v="42"/>
    <m/>
  </r>
  <r>
    <x v="18"/>
    <x v="0"/>
    <d v="2025-02-03T00:00:00"/>
    <d v="2025-02-24T00:00:00"/>
    <s v="All Ages Dance Class - "/>
    <x v="0"/>
    <s v="La Cantera Arts Conservatory"/>
    <s v="1050 N Westmoreland #328"/>
    <n v="75211"/>
    <n v="4"/>
    <n v="0"/>
    <n v="5"/>
    <n v="20"/>
    <m/>
  </r>
  <r>
    <x v="18"/>
    <x v="0"/>
    <d v="2025-02-03T00:00:00"/>
    <d v="2025-02-24T00:00:00"/>
    <s v="Beginner Dance Class - Paco de Andrea"/>
    <x v="0"/>
    <s v="La Cantera Arts Conservatory"/>
    <s v="1050 N Westmoreland #328"/>
    <n v="75211"/>
    <n v="4"/>
    <n v="0"/>
    <n v="5"/>
    <n v="20"/>
    <m/>
  </r>
  <r>
    <x v="18"/>
    <x v="0"/>
    <d v="2025-02-03T00:00:00"/>
    <d v="2025-02-24T00:00:00"/>
    <s v="Music Class  - Pedro Jimenez"/>
    <x v="0"/>
    <s v="La Cantera Arts Conservatory"/>
    <s v="1050 N Westmoreland #328"/>
    <n v="75211"/>
    <n v="4"/>
    <n v="0"/>
    <n v="4"/>
    <n v="16"/>
    <m/>
  </r>
  <r>
    <x v="18"/>
    <x v="1"/>
    <d v="2025-02-03T00:00:00"/>
    <d v="2025-02-13T00:00:00"/>
    <s v="Danza Esp. &amp; Poetics across continents"/>
    <x v="0"/>
    <s v="La Cantera Arts Conservatory"/>
    <s v="1050 N Westmoreland #328"/>
    <n v="75211"/>
    <n v="12"/>
    <n v="5"/>
    <n v="60"/>
    <n v="60"/>
    <n v="2"/>
  </r>
  <r>
    <x v="1"/>
    <x v="2"/>
    <d v="2025-02-04T00:00:00"/>
    <d v="2025-02-11T00:00:00"/>
    <s v="Virtual Learning"/>
    <x v="1"/>
    <s v="Virtual Learning"/>
    <s v="8117 Preston Rd Dallas TX"/>
    <n v="75225"/>
    <n v="1"/>
    <m/>
    <n v="4"/>
    <n v="4"/>
    <m/>
  </r>
  <r>
    <x v="0"/>
    <x v="1"/>
    <d v="2025-02-04T00:00:00"/>
    <d v="2025-02-04T00:00:00"/>
    <s v="Professional Ballet Folklorico Company"/>
    <x v="0"/>
    <s v="Anita Martinez Recreation Center"/>
    <s v="3212 N Winnetka Ave, Dallas, TX 75212"/>
    <n v="75212"/>
    <n v="1"/>
    <n v="0"/>
    <n v="8"/>
    <n v="8"/>
    <m/>
  </r>
  <r>
    <x v="1"/>
    <x v="0"/>
    <d v="2025-02-04T00:00:00"/>
    <d v="2025-02-11T00:00:00"/>
    <s v="Streamliners ECRR"/>
    <x v="0"/>
    <s v="Frank Guzick Elementary (DISD)"/>
    <s v="5000 Berridge Ln, Dallas, TX"/>
    <n v="75227"/>
    <n v="12"/>
    <m/>
    <n v="90"/>
    <n v="90"/>
    <m/>
  </r>
  <r>
    <x v="1"/>
    <x v="0"/>
    <d v="2025-02-04T00:00:00"/>
    <d v="2025-02-11T00:00:00"/>
    <s v="Streamliners ECRR"/>
    <x v="0"/>
    <s v="Our Lady of Perpetual Help"/>
    <s v="7625 Cortland Avenue Dallas, TX "/>
    <n v="75235"/>
    <n v="8"/>
    <n v="75"/>
    <m/>
    <n v="75"/>
    <m/>
  </r>
  <r>
    <x v="7"/>
    <x v="0"/>
    <d v="2025-02-04T00:00:00"/>
    <d v="2025-02-04T00:00:00"/>
    <s v="(A)Live"/>
    <x v="0"/>
    <s v="Rosemont Upper School"/>
    <s v="719 N Montclair Ave"/>
    <n v="75208"/>
    <n v="1"/>
    <n v="0"/>
    <n v="15"/>
    <n v="15"/>
    <m/>
  </r>
  <r>
    <x v="7"/>
    <x v="0"/>
    <d v="2025-02-04T00:00:00"/>
    <d v="2025-02-04T00:00:00"/>
    <s v="(A)Live"/>
    <x v="0"/>
    <s v="Sudie L. Williams TAG Academy"/>
    <s v="12600 Welch Rd"/>
    <n v="75244"/>
    <n v="1"/>
    <n v="0"/>
    <n v="6"/>
    <n v="6"/>
    <m/>
  </r>
  <r>
    <x v="7"/>
    <x v="0"/>
    <d v="2025-02-04T00:00:00"/>
    <d v="2025-02-04T00:00:00"/>
    <s v="Thriving Minds After School"/>
    <x v="0"/>
    <s v="Lakewood Elementary School"/>
    <s v="3000 Hillbrook St"/>
    <n v="75214"/>
    <n v="1"/>
    <n v="0"/>
    <n v="42"/>
    <n v="42"/>
    <m/>
  </r>
  <r>
    <x v="7"/>
    <x v="0"/>
    <d v="2025-02-04T00:00:00"/>
    <d v="2025-02-04T00:00:00"/>
    <s v="Thriving Minds After School"/>
    <x v="0"/>
    <s v="Nathan Adams Elementary School"/>
    <s v="12600 Welch Rd"/>
    <n v="75244"/>
    <n v="1"/>
    <n v="0"/>
    <n v="22"/>
    <n v="22"/>
    <m/>
  </r>
  <r>
    <x v="7"/>
    <x v="0"/>
    <d v="2025-02-04T00:00:00"/>
    <d v="2025-02-04T00:00:00"/>
    <s v="Thriving Minds After School"/>
    <x v="0"/>
    <s v="Montessori Academy at Onesimo Hernandez"/>
    <s v="5555 Maple Ave"/>
    <n v="75235"/>
    <n v="1"/>
    <n v="0"/>
    <n v="48"/>
    <n v="48"/>
    <m/>
  </r>
  <r>
    <x v="7"/>
    <x v="0"/>
    <d v="2025-02-04T00:00:00"/>
    <d v="2025-02-04T00:00:00"/>
    <s v="Thriving Minds After School"/>
    <x v="0"/>
    <s v="Prestonwood Montessori at E.D. Walker"/>
    <s v="5700 Wozencraft Dr"/>
    <s v=" 75230"/>
    <n v="1"/>
    <n v="0"/>
    <n v="55"/>
    <n v="55"/>
    <m/>
  </r>
  <r>
    <x v="7"/>
    <x v="0"/>
    <d v="2025-02-04T00:00:00"/>
    <d v="2025-02-04T00:00:00"/>
    <s v="Thriving Minds After School"/>
    <x v="0"/>
    <s v="Rosemont Lower School"/>
    <s v="1919 Stevens Forest Dr"/>
    <n v="75208"/>
    <n v="1"/>
    <n v="0"/>
    <n v="89"/>
    <n v="89"/>
    <m/>
  </r>
  <r>
    <x v="7"/>
    <x v="0"/>
    <d v="2025-02-04T00:00:00"/>
    <d v="2025-02-04T00:00:00"/>
    <s v="Thriving Minds After School"/>
    <x v="0"/>
    <s v="Rosemont Upper School"/>
    <s v="719 N Montclair Ave"/>
    <n v="75208"/>
    <n v="1"/>
    <n v="0"/>
    <n v="17"/>
    <n v="17"/>
    <m/>
  </r>
  <r>
    <x v="7"/>
    <x v="0"/>
    <d v="2025-02-04T00:00:00"/>
    <d v="2025-02-04T00:00:00"/>
    <s v="Thriving Minds After School"/>
    <x v="0"/>
    <s v="Harry C. Withers Elementary School"/>
    <s v="3959 Northhaven Rd"/>
    <n v="75229"/>
    <n v="1"/>
    <n v="0"/>
    <n v="69"/>
    <n v="69"/>
    <m/>
  </r>
  <r>
    <x v="50"/>
    <x v="0"/>
    <d v="2025-02-04T00:00:00"/>
    <d v="2025-02-11T00:00:00"/>
    <s v="BTW Portfolio Coaching"/>
    <x v="0"/>
    <s v="MLK Arts Academy"/>
    <s v="1817 Warren Avenue"/>
    <n v="75215"/>
    <n v="1"/>
    <n v="0"/>
    <n v="3"/>
    <n v="3"/>
    <m/>
  </r>
  <r>
    <x v="13"/>
    <x v="4"/>
    <d v="2025-02-04T00:00:00"/>
    <d v="2025-02-21T00:00:00"/>
    <s v="Curtains Up On Reading- Rosemont Primary- showcases"/>
    <x v="0"/>
    <s v="Rosemont Primary"/>
    <s v="1919 Stevens Forest Dr"/>
    <n v="75208"/>
    <n v="3"/>
    <m/>
    <n v="394"/>
    <n v="394"/>
    <m/>
  </r>
  <r>
    <x v="16"/>
    <x v="0"/>
    <d v="2025-02-04T00:00:00"/>
    <d v="2025-02-06T00:00:00"/>
    <s v="Citywide Youth (Teen)"/>
    <x v="0"/>
    <s v="Vickery Meadow Youth Development Foundation"/>
    <s v="7110 Holly Hill Dr"/>
    <n v="75231"/>
    <n v="2"/>
    <m/>
    <n v="26"/>
    <n v="26"/>
    <m/>
  </r>
  <r>
    <x v="16"/>
    <x v="0"/>
    <d v="2025-02-04T00:00:00"/>
    <d v="2025-02-04T00:00:00"/>
    <s v="All Access Art Offsite"/>
    <x v="0"/>
    <s v="Bachman Recreation Center"/>
    <s v="2750 Bachman Dr"/>
    <n v="75220"/>
    <n v="1"/>
    <m/>
    <n v="34"/>
    <n v="34"/>
    <m/>
  </r>
  <r>
    <x v="39"/>
    <x v="0"/>
    <d v="2025-02-04T00:00:00"/>
    <d v="2025-02-04T00:00:00"/>
    <s v="Mentoring/Clinic (DP)"/>
    <x v="0"/>
    <s v="Conrad High School"/>
    <s v="7502 Fair Oaks Ave"/>
    <n v="75231"/>
    <n v="1"/>
    <n v="0"/>
    <n v="7"/>
    <n v="7"/>
    <m/>
  </r>
  <r>
    <x v="39"/>
    <x v="0"/>
    <d v="2025-02-04T00:00:00"/>
    <d v="2025-02-04T00:00:00"/>
    <s v="Mentoring/Clinic (CR)"/>
    <x v="0"/>
    <s v="Irma Rangel"/>
    <s v="1718 Robert B Cullum Blvd"/>
    <n v="75210"/>
    <n v="3"/>
    <n v="0"/>
    <n v="50"/>
    <n v="50"/>
    <m/>
  </r>
  <r>
    <x v="39"/>
    <x v="0"/>
    <d v="2025-02-04T00:00:00"/>
    <d v="2025-02-04T00:00:00"/>
    <s v="Mentoring/Clinic (BA)"/>
    <x v="0"/>
    <s v="Bedford Law Academy"/>
    <s v="1303 Reynoldston Ln"/>
    <n v="75232"/>
    <n v="1"/>
    <n v="0"/>
    <n v="11"/>
    <n v="11"/>
    <m/>
  </r>
  <r>
    <x v="21"/>
    <x v="0"/>
    <d v="2025-02-04T00:00:00"/>
    <d v="2025-02-28T00:00:00"/>
    <s v="Discover Music"/>
    <x v="0"/>
    <s v="Resource Center West"/>
    <s v="2200 Dennison St."/>
    <n v="75212"/>
    <n v="4"/>
    <n v="0"/>
    <n v="25"/>
    <n v="25"/>
    <m/>
  </r>
  <r>
    <x v="21"/>
    <x v="0"/>
    <d v="2025-02-04T00:00:00"/>
    <d v="2025-02-28T00:00:00"/>
    <s v="Discover Dance"/>
    <x v="0"/>
    <s v="Resource Center West"/>
    <s v="2200 Dennison St."/>
    <n v="75212"/>
    <n v="4"/>
    <n v="0"/>
    <n v="25"/>
    <n v="25"/>
    <m/>
  </r>
  <r>
    <x v="21"/>
    <x v="0"/>
    <d v="2025-02-04T00:00:00"/>
    <d v="2025-02-28T00:00:00"/>
    <s v="Discover Art"/>
    <x v="0"/>
    <s v="Resource Center West"/>
    <s v="2200 Dennison St."/>
    <n v="75212"/>
    <n v="4"/>
    <n v="0"/>
    <n v="25"/>
    <n v="25"/>
    <m/>
  </r>
  <r>
    <x v="40"/>
    <x v="1"/>
    <d v="2025-02-04T00:00:00"/>
    <d v="2025-02-04T00:00:00"/>
    <s v="Rehearsal for ACDA"/>
    <x v="0"/>
    <s v="Royal Lane Baptist Church"/>
    <s v="6707 Royal Lane"/>
    <n v="75230"/>
    <n v="1"/>
    <m/>
    <n v="27"/>
    <n v="27"/>
    <m/>
  </r>
  <r>
    <x v="23"/>
    <x v="1"/>
    <d v="2025-02-04T00:00:00"/>
    <d v="2025-02-06T00:00:00"/>
    <s v="Danza Española "/>
    <x v="0"/>
    <s v="Moody Performance Hall"/>
    <s v="2520 Flora Street"/>
    <n v="75201"/>
    <n v="3"/>
    <n v="24"/>
    <n v="0"/>
    <n v="24"/>
    <m/>
  </r>
  <r>
    <x v="24"/>
    <x v="0"/>
    <d v="2025-02-04T00:00:00"/>
    <d v="2025-02-04T00:00:00"/>
    <s v="Tech Truck "/>
    <x v="0"/>
    <s v="First Baptist"/>
    <s v="1935 San Jacinto St"/>
    <n v="75201"/>
    <n v="1"/>
    <m/>
    <n v="40"/>
    <n v="40"/>
    <m/>
  </r>
  <r>
    <x v="26"/>
    <x v="1"/>
    <d v="2025-02-04T00:00:00"/>
    <d v="2025-02-04T00:00:00"/>
    <s v="J Johnson Rehearsal"/>
    <x v="0"/>
    <s v="TBAAL "/>
    <s v="1309 Canton Street"/>
    <n v="75201"/>
    <n v="1"/>
    <n v="1"/>
    <n v="19"/>
    <n v="20"/>
    <m/>
  </r>
  <r>
    <x v="33"/>
    <x v="1"/>
    <d v="2025-02-04T00:00:00"/>
    <d v="2025-02-04T00:00:00"/>
    <s v="ORPHEUS AND EURYDICE Final Dress Rehearsal"/>
    <x v="0"/>
    <s v="Winspear Opera House"/>
    <s v="2403 Flora St"/>
    <n v="75201"/>
    <n v="1"/>
    <n v="0"/>
    <n v="1136"/>
    <n v="1136"/>
    <m/>
  </r>
  <r>
    <x v="33"/>
    <x v="0"/>
    <d v="2025-02-04T00:00:00"/>
    <d v="2025-02-04T00:00:00"/>
    <s v="ORPHEUS AND EURYDICE Opera Insights Panel"/>
    <x v="0"/>
    <s v="Winspear Opera House"/>
    <s v="2403 Flora St"/>
    <n v="75201"/>
    <n v="1"/>
    <n v="0"/>
    <n v="65"/>
    <n v="65"/>
    <m/>
  </r>
  <r>
    <x v="33"/>
    <x v="5"/>
    <d v="2025-02-04T00:00:00"/>
    <d v="2025-02-04T00:00:00"/>
    <s v="Opera in a Suitcase - Performance"/>
    <x v="0"/>
    <s v="Prestonwood Elementary"/>
    <s v="6525 La Cosa Dr"/>
    <n v="75248"/>
    <n v="1"/>
    <n v="0"/>
    <n v="22"/>
    <n v="22"/>
    <m/>
  </r>
  <r>
    <x v="33"/>
    <x v="0"/>
    <d v="2025-02-04T00:00:00"/>
    <d v="2025-02-04T00:00:00"/>
    <s v="ORPHEUS AND EURYDICE Opera Insights Panel"/>
    <x v="0"/>
    <s v="Winspear Opera House"/>
    <s v="2403 Flora St"/>
    <n v="75201"/>
    <n v="1"/>
    <n v="0"/>
    <n v="65"/>
    <n v="65"/>
    <m/>
  </r>
  <r>
    <x v="46"/>
    <x v="4"/>
    <d v="2025-02-04T00:00:00"/>
    <d v="2025-02-24T00:00:00"/>
    <s v="Choral Music Education Initiative"/>
    <x v="0"/>
    <s v="W.E. Greiner Exploratory Arts Academy"/>
    <s v="501 S Edgefield Ave"/>
    <n v="75208"/>
    <n v="7"/>
    <n v="0"/>
    <n v="237"/>
    <n v="0"/>
    <m/>
  </r>
  <r>
    <x v="35"/>
    <x v="1"/>
    <d v="2025-02-04T00:00:00"/>
    <d v="2025-02-26T00:00:00"/>
    <s v="Rehearsal/Box by Jarrett King"/>
    <x v="0"/>
    <s v="Undermain Theatre Mainstage"/>
    <s v="3200 Main Street"/>
    <n v="75226"/>
    <n v="18"/>
    <n v="0"/>
    <n v="21"/>
    <n v="21"/>
    <m/>
  </r>
  <r>
    <x v="7"/>
    <x v="0"/>
    <d v="2025-02-04T00:00:00"/>
    <d v="2025-02-04T00:00:00"/>
    <s v="Business Development"/>
    <x v="1"/>
    <s v="Virtual"/>
    <s v="Virtual"/>
    <s v="Virtual"/>
    <n v="1"/>
    <n v="0"/>
    <n v="6"/>
    <n v="6"/>
    <m/>
  </r>
  <r>
    <x v="43"/>
    <x v="5"/>
    <d v="2025-02-04T00:00:00"/>
    <d v="2025-02-04T00:00:00"/>
    <s v="Concerts for Seniors - Dallas Area"/>
    <x v="0"/>
    <s v="Juliette Fowler Christian Apartments"/>
    <s v="105 Juliette Fowler St.   P.O. Box 140206"/>
    <s v="75214"/>
    <n v="1"/>
    <n v="0"/>
    <n v="15"/>
    <n v="15"/>
    <m/>
  </r>
  <r>
    <x v="43"/>
    <x v="5"/>
    <d v="2025-02-04T00:00:00"/>
    <d v="2025-02-04T00:00:00"/>
    <s v="Concerts for Seniors - Dallas Area"/>
    <x v="0"/>
    <s v="Jackson Living Center"/>
    <s v="105 Juliette Fowler St.   "/>
    <s v="75214"/>
    <n v="1"/>
    <n v="0"/>
    <n v="15"/>
    <n v="15"/>
    <m/>
  </r>
  <r>
    <x v="18"/>
    <x v="0"/>
    <d v="2025-02-04T00:00:00"/>
    <d v="2025-02-25T00:00:00"/>
    <s v="Kids African Drumming"/>
    <x v="0"/>
    <s v="La Cantera Arts Conservatory"/>
    <s v="1050 N Westmoreland #328"/>
    <n v="75211"/>
    <n v="4"/>
    <n v="0"/>
    <n v="5"/>
    <n v="20"/>
    <m/>
  </r>
  <r>
    <x v="18"/>
    <x v="0"/>
    <d v="2025-02-04T00:00:00"/>
    <d v="2025-02-25T00:00:00"/>
    <s v="Adult African Drumming"/>
    <x v="0"/>
    <s v="La Cantera Arts Conservatory"/>
    <s v="1050 N Westmoreland #328"/>
    <n v="75211"/>
    <n v="4"/>
    <n v="0"/>
    <n v="7"/>
    <n v="28"/>
    <m/>
  </r>
  <r>
    <x v="0"/>
    <x v="0"/>
    <d v="2025-02-05T00:00:00"/>
    <d v="2025-02-05T00:00:00"/>
    <s v="Senior Ballet Folklorico Company"/>
    <x v="0"/>
    <s v="Exall Park Recreation Center"/>
    <s v="1355 Adair St, Dallas, TX 75204"/>
    <n v="75204"/>
    <n v="1"/>
    <n v="3"/>
    <n v="0"/>
    <n v="3"/>
    <m/>
  </r>
  <r>
    <x v="0"/>
    <x v="1"/>
    <d v="2025-02-05T00:00:00"/>
    <d v="2025-02-05T00:00:00"/>
    <s v="Junior Professional Company"/>
    <x v="0"/>
    <s v="Anita Martinez Recreation Center"/>
    <s v="3212 N Winnetka Ave, Dallas, TX 75212"/>
    <m/>
    <n v="1"/>
    <n v="10"/>
    <n v="0"/>
    <n v="10"/>
    <m/>
  </r>
  <r>
    <x v="7"/>
    <x v="0"/>
    <d v="2025-02-05T00:00:00"/>
    <d v="2025-02-05T00:00:00"/>
    <s v="Thriving Minds After School"/>
    <x v="0"/>
    <s v="Lakewood Elementary School"/>
    <s v="3000 Hillbrook St"/>
    <n v="75214"/>
    <n v="1"/>
    <n v="0"/>
    <n v="38"/>
    <n v="38"/>
    <m/>
  </r>
  <r>
    <x v="7"/>
    <x v="0"/>
    <d v="2025-02-05T00:00:00"/>
    <d v="2025-02-05T00:00:00"/>
    <s v="Thriving Minds After School"/>
    <x v="0"/>
    <s v="Nathan Adams Elementary School"/>
    <s v="12600 Welch Rd"/>
    <n v="75244"/>
    <n v="1"/>
    <n v="0"/>
    <n v="23"/>
    <n v="23"/>
    <m/>
  </r>
  <r>
    <x v="7"/>
    <x v="0"/>
    <d v="2025-02-05T00:00:00"/>
    <d v="2025-02-05T00:00:00"/>
    <s v="Thriving Minds After School"/>
    <x v="0"/>
    <s v="Montessori Academy at Onesimo Hernandez"/>
    <s v="5555 Maple Ave"/>
    <n v="75235"/>
    <n v="1"/>
    <n v="0"/>
    <n v="35"/>
    <n v="35"/>
    <m/>
  </r>
  <r>
    <x v="7"/>
    <x v="0"/>
    <d v="2025-02-05T00:00:00"/>
    <d v="2025-02-05T00:00:00"/>
    <s v="Thriving Minds After School"/>
    <x v="0"/>
    <s v="Prestonwood Montessori at E.D. Walker"/>
    <s v="5700 Wozencraft Dr"/>
    <s v=" 75230"/>
    <n v="1"/>
    <n v="0"/>
    <n v="44"/>
    <n v="44"/>
    <m/>
  </r>
  <r>
    <x v="7"/>
    <x v="0"/>
    <d v="2025-02-05T00:00:00"/>
    <d v="2025-02-05T00:00:00"/>
    <s v="Thriving Minds After School"/>
    <x v="0"/>
    <s v="Rosemont Lower School"/>
    <s v="1919 Stevens Forest Dr"/>
    <n v="75208"/>
    <n v="1"/>
    <n v="0"/>
    <n v="88"/>
    <n v="88"/>
    <m/>
  </r>
  <r>
    <x v="7"/>
    <x v="0"/>
    <d v="2025-02-05T00:00:00"/>
    <d v="2025-02-05T00:00:00"/>
    <s v="Thriving Minds After School"/>
    <x v="0"/>
    <s v="Rosemont Upper School"/>
    <s v="719 N Montclair Ave"/>
    <n v="75208"/>
    <n v="1"/>
    <n v="0"/>
    <n v="15"/>
    <n v="15"/>
    <m/>
  </r>
  <r>
    <x v="7"/>
    <x v="0"/>
    <d v="2025-02-05T00:00:00"/>
    <d v="2025-02-05T00:00:00"/>
    <s v="Thriving Minds After School"/>
    <x v="0"/>
    <s v="Harry C. Withers Elementary School"/>
    <s v="3959 Northhaven Rd"/>
    <n v="75229"/>
    <n v="1"/>
    <n v="0"/>
    <n v="61"/>
    <n v="61"/>
    <m/>
  </r>
  <r>
    <x v="7"/>
    <x v="0"/>
    <d v="2025-02-05T00:00:00"/>
    <d v="2025-02-05T00:00:00"/>
    <s v="First Wednesday: ACES, PACEs, and Verbal De-Escalation"/>
    <x v="0"/>
    <s v="Big Thought HQ"/>
    <s v="1409 Botham Jean Blvd., Suite 1015"/>
    <n v="75215"/>
    <n v="1"/>
    <n v="0"/>
    <n v="22"/>
    <n v="22"/>
    <m/>
  </r>
  <r>
    <x v="7"/>
    <x v="0"/>
    <d v="2025-02-05T00:00:00"/>
    <d v="2025-02-05T00:00:00"/>
    <s v="Adult and Pediatric CPR/AED/First AID- Partners"/>
    <x v="0"/>
    <s v="Big Thought HQ"/>
    <s v="1409 Botham Jean Blvd., Suite 1015"/>
    <n v="75215"/>
    <n v="1"/>
    <n v="0"/>
    <n v="6"/>
    <n v="6"/>
    <m/>
  </r>
  <r>
    <x v="9"/>
    <x v="5"/>
    <d v="2025-02-05T00:00:00"/>
    <d v="2025-02-05T00:00:00"/>
    <s v="Tina's Journey "/>
    <x v="0"/>
    <s v="Latino Cultural Center"/>
    <s v="2600 Live Oak St, Dallas, TX"/>
    <n v="75204"/>
    <n v="1"/>
    <n v="23"/>
    <n v="0"/>
    <n v="23"/>
    <m/>
  </r>
  <r>
    <x v="14"/>
    <x v="9"/>
    <d v="2025-02-05T00:00:00"/>
    <d v="2025-02-05T00:00:00"/>
    <s v="University of Texas at Tyler University Academy"/>
    <x v="0"/>
    <s v="The Sixth Floor Museum at Dealey Plaza"/>
    <s v="411 Elm Street"/>
    <n v="75204"/>
    <n v="1"/>
    <n v="19"/>
    <n v="2"/>
    <n v="21"/>
    <m/>
  </r>
  <r>
    <x v="14"/>
    <x v="0"/>
    <d v="2025-02-05T00:00:00"/>
    <d v="2025-02-05T00:00:00"/>
    <s v="University of Texas at Tyler University Academy"/>
    <x v="0"/>
    <s v="The Sixth Floor Museum at Dealey Plaza"/>
    <s v="411 Elm Street"/>
    <n v="75204"/>
    <n v="1"/>
    <n v="21"/>
    <n v="0"/>
    <n v="21"/>
    <m/>
  </r>
  <r>
    <x v="16"/>
    <x v="0"/>
    <d v="2025-02-05T00:00:00"/>
    <d v="2025-02-05T00:00:00"/>
    <s v="Wee Wednesday"/>
    <x v="0"/>
    <s v="Dallas Museum of Art"/>
    <s v="1717 N Harwood"/>
    <n v="75201"/>
    <n v="1"/>
    <m/>
    <n v="350"/>
    <n v="350"/>
    <m/>
  </r>
  <r>
    <x v="17"/>
    <x v="5"/>
    <d v="2025-02-05T00:00:00"/>
    <d v="2025-02-26T00:00:00"/>
    <s v="Community Workshop"/>
    <x v="0"/>
    <s v="Jubilee Park &amp; Recreation Center"/>
    <s v="907 Bank St"/>
    <n v="75223"/>
    <n v="4"/>
    <n v="0"/>
    <n v="20"/>
    <n v="80"/>
    <m/>
  </r>
  <r>
    <x v="39"/>
    <x v="0"/>
    <d v="2025-02-05T00:00:00"/>
    <d v="2025-02-05T00:00:00"/>
    <s v="Mentoring/Clinic (CR)"/>
    <x v="0"/>
    <s v="Franklin MS"/>
    <s v="6920 Meadow Rd, Dallas"/>
    <n v="75230"/>
    <n v="1"/>
    <n v="0"/>
    <n v="40"/>
    <n v="40"/>
    <m/>
  </r>
  <r>
    <x v="39"/>
    <x v="0"/>
    <d v="2025-02-05T00:00:00"/>
    <d v="2025-02-05T00:00:00"/>
    <s v="Mentoring/Clinic (DP)"/>
    <x v="0"/>
    <s v="Conrad High School"/>
    <s v="7502 Fair Oaks Ave"/>
    <n v="75231"/>
    <n v="1"/>
    <n v="0"/>
    <n v="6"/>
    <n v="6"/>
    <m/>
  </r>
  <r>
    <x v="22"/>
    <x v="0"/>
    <d v="2025-02-05T00:00:00"/>
    <d v="2025-02-05T00:00:00"/>
    <s v="Access Program: Connecting Point"/>
    <x v="0"/>
    <s v="Nasher Sculpture Center"/>
    <s v="2001 Flora St. "/>
    <n v="75201"/>
    <n v="1"/>
    <m/>
    <n v="34"/>
    <n v="34"/>
    <m/>
  </r>
  <r>
    <x v="22"/>
    <x v="0"/>
    <d v="2025-02-05T00:00:00"/>
    <d v="2025-02-05T00:00:00"/>
    <s v="Guided Tour: Moss Haven Elementary"/>
    <x v="0"/>
    <s v="Nasher Sculpture Center"/>
    <s v="2001 Flora St. "/>
    <n v="75201"/>
    <n v="1"/>
    <m/>
    <n v="34"/>
    <n v="34"/>
    <m/>
  </r>
  <r>
    <x v="22"/>
    <x v="0"/>
    <d v="2025-02-05T00:00:00"/>
    <d v="2025-02-05T00:00:00"/>
    <s v="Guided Tour: Mass Haven Elementary"/>
    <x v="0"/>
    <s v="Nasher Sculpture Center"/>
    <s v="2001 Flora St. "/>
    <n v="75201"/>
    <n v="1"/>
    <m/>
    <n v="25"/>
    <n v="25"/>
    <m/>
  </r>
  <r>
    <x v="51"/>
    <x v="0"/>
    <d v="2025-02-05T00:00:00"/>
    <d v="2025-02-05T00:00:00"/>
    <s v="OutLoud Voices: Afterschool Arts Workshops"/>
    <x v="0"/>
    <s v="Bath House Cultural Center"/>
    <s v="521 E Lawther Dr"/>
    <n v="75218"/>
    <n v="1"/>
    <n v="0"/>
    <n v="15"/>
    <n v="15"/>
    <m/>
  </r>
  <r>
    <x v="24"/>
    <x v="0"/>
    <d v="2025-02-05T00:00:00"/>
    <d v="2025-02-05T00:00:00"/>
    <s v="Tech Truck "/>
    <x v="0"/>
    <s v="Uplift Luna"/>
    <s v="9743 E R L Thornton Fwy"/>
    <n v="75228"/>
    <n v="1"/>
    <m/>
    <n v="17"/>
    <n v="17"/>
    <m/>
  </r>
  <r>
    <x v="55"/>
    <x v="5"/>
    <d v="2025-02-05T00:00:00"/>
    <d v="2025-02-08T00:00:00"/>
    <s v="Second Week performances, included a Wed evening peformance for Booker T. Washington HSPVA students"/>
    <x v="0"/>
    <s v="Bryant Hall"/>
    <s v="3400 Blackburn, Dallas, Texas 75219"/>
    <n v="75219"/>
    <n v="6"/>
    <n v="220"/>
    <n v="8"/>
    <n v="228"/>
    <m/>
  </r>
  <r>
    <x v="26"/>
    <x v="1"/>
    <d v="2025-02-05T00:00:00"/>
    <d v="2025-02-05T00:00:00"/>
    <s v="J Johnson Rehearsal"/>
    <x v="0"/>
    <s v="TBAAL "/>
    <s v="1309 Canton Street"/>
    <n v="75201"/>
    <n v="1"/>
    <n v="1"/>
    <n v="18"/>
    <n v="19"/>
    <m/>
  </r>
  <r>
    <x v="26"/>
    <x v="3"/>
    <d v="2025-02-05T00:00:00"/>
    <d v="2025-02-05T00:00:00"/>
    <s v="King Mtg - Design Team"/>
    <x v="0"/>
    <s v="TBAAL "/>
    <s v="1309 Canton Street"/>
    <n v="75201"/>
    <n v="1"/>
    <n v="0"/>
    <n v="14"/>
    <n v="14"/>
    <m/>
  </r>
  <r>
    <x v="26"/>
    <x v="0"/>
    <d v="2025-02-05T00:00:00"/>
    <d v="2025-02-05T00:00:00"/>
    <s v="Performing Arts Matters Afterschool Prog."/>
    <x v="0"/>
    <s v="Various Schools"/>
    <s v="N/A"/>
    <s v="N/A"/>
    <n v="1"/>
    <n v="0"/>
    <n v="344"/>
    <n v="344"/>
    <m/>
  </r>
  <r>
    <x v="7"/>
    <x v="0"/>
    <d v="2025-02-05T00:00:00"/>
    <d v="2025-02-05T00:00:00"/>
    <s v="Business Development"/>
    <x v="1"/>
    <s v="Virtual"/>
    <s v="Virtual"/>
    <s v="Virtual"/>
    <n v="1"/>
    <n v="0"/>
    <n v="4"/>
    <n v="4"/>
    <m/>
  </r>
  <r>
    <x v="43"/>
    <x v="5"/>
    <d v="2025-02-05T00:00:00"/>
    <d v="2025-02-05T00:00:00"/>
    <s v="Concerts for Seniors - Dallas Area"/>
    <x v="0"/>
    <s v="NorthPark Presbyterian Church"/>
    <s v="9555 N Central Expy "/>
    <s v="75231"/>
    <n v="1"/>
    <n v="0"/>
    <n v="45"/>
    <n v="45"/>
    <m/>
  </r>
  <r>
    <x v="43"/>
    <x v="5"/>
    <d v="2025-02-05T00:00:00"/>
    <d v="2025-02-05T00:00:00"/>
    <s v="Concerts for Seniors - Dallas Area"/>
    <x v="0"/>
    <s v="Forest Dale Apartments"/>
    <s v="11851 Highdale"/>
    <s v="75229"/>
    <n v="1"/>
    <n v="0"/>
    <n v="2"/>
    <n v="2"/>
    <m/>
  </r>
  <r>
    <x v="43"/>
    <x v="5"/>
    <d v="2025-02-05T00:00:00"/>
    <d v="2025-02-05T00:00:00"/>
    <s v="Concerts for Seniors - Dallas Area"/>
    <x v="0"/>
    <s v="Bachman Therapeutic Recreation Center"/>
    <s v="2750 Bachman Dr."/>
    <s v="75220"/>
    <n v="1"/>
    <n v="0"/>
    <n v="25"/>
    <n v="25"/>
    <m/>
  </r>
  <r>
    <x v="43"/>
    <x v="5"/>
    <d v="2025-02-05T00:00:00"/>
    <d v="2025-02-05T00:00:00"/>
    <s v="Concerts for Seniors - Dallas Area"/>
    <x v="0"/>
    <s v="Bachman Therapeutic Recreation Center"/>
    <s v="2750 Bachman Dr."/>
    <s v="75220"/>
    <n v="1"/>
    <n v="0"/>
    <n v="25"/>
    <n v="25"/>
    <m/>
  </r>
  <r>
    <x v="43"/>
    <x v="5"/>
    <d v="2025-02-05T00:00:00"/>
    <d v="2025-02-05T00:00:00"/>
    <s v="Concerts for Seniors - Dallas Area"/>
    <x v="0"/>
    <s v="NorthPark Presbyterian Church"/>
    <s v="9555 N Central Expy "/>
    <s v="75231"/>
    <n v="1"/>
    <n v="0"/>
    <n v="15"/>
    <n v="15"/>
    <m/>
  </r>
  <r>
    <x v="43"/>
    <x v="5"/>
    <d v="2025-02-05T00:00:00"/>
    <d v="2025-02-05T00:00:00"/>
    <s v="Concerts for Seniors - Dallas Area"/>
    <x v="0"/>
    <s v="Meadowstone Place"/>
    <s v="10410 Stone Canyon Road"/>
    <s v="75230"/>
    <n v="1"/>
    <n v="0"/>
    <n v="26"/>
    <n v="26"/>
    <m/>
  </r>
  <r>
    <x v="43"/>
    <x v="5"/>
    <d v="2025-02-05T00:00:00"/>
    <d v="2025-02-05T00:00:00"/>
    <s v="Concerts for Seniors - Dallas Area"/>
    <x v="0"/>
    <s v="Meadowstone Place"/>
    <s v="10410 Stone Canyon Road"/>
    <s v="75230"/>
    <n v="1"/>
    <n v="0"/>
    <n v="26"/>
    <n v="26"/>
    <m/>
  </r>
  <r>
    <x v="18"/>
    <x v="0"/>
    <d v="2025-02-05T00:00:00"/>
    <d v="2025-02-26T00:00:00"/>
    <s v="Inter. WED Dance w live guitar - P. Andrea"/>
    <x v="0"/>
    <s v="North Texas Performing Arts"/>
    <s v="12300 N Inwood Rd "/>
    <n v="75244"/>
    <n v="4"/>
    <n v="0"/>
    <n v="8"/>
    <n v="32"/>
    <m/>
  </r>
  <r>
    <x v="18"/>
    <x v="0"/>
    <d v="2025-02-05T00:00:00"/>
    <d v="2025-02-26T00:00:00"/>
    <s v="WED Music Class - Inter P Jimenez"/>
    <x v="0"/>
    <s v="North Texas Performing Arts"/>
    <s v="12300 N Inwood Rd "/>
    <n v="75244"/>
    <n v="4"/>
    <n v="0"/>
    <n v="7"/>
    <n v="28"/>
    <m/>
  </r>
  <r>
    <x v="18"/>
    <x v="0"/>
    <d v="2025-02-05T00:00:00"/>
    <d v="2025-02-26T00:00:00"/>
    <s v="Drum Circle"/>
    <x v="0"/>
    <s v="La Cantera Arts Conservatory"/>
    <s v="1050 N Westmoreland #328"/>
    <n v="75211"/>
    <n v="4"/>
    <n v="0"/>
    <n v="22"/>
    <n v="88"/>
    <m/>
  </r>
  <r>
    <x v="20"/>
    <x v="0"/>
    <d v="2025-02-06T00:00:00"/>
    <d v="2025-02-28T00:00:00"/>
    <s v="Verizon Small Business Digital Ready Courses"/>
    <x v="1"/>
    <s v="African American Museum"/>
    <s v="3536 Grand Avenue"/>
    <n v="75210"/>
    <n v="3"/>
    <m/>
    <n v="48"/>
    <n v="48"/>
    <m/>
  </r>
  <r>
    <x v="13"/>
    <x v="3"/>
    <d v="2025-02-06T00:00:00"/>
    <d v="2025-02-27T00:00:00"/>
    <s v="Children's Health streaming events- virtual"/>
    <x v="1"/>
    <s v="VIRTUAL"/>
    <s v="VIRTUAL"/>
    <s v="VIRTUAL"/>
    <n v="4"/>
    <m/>
    <n v="300"/>
    <n v="300"/>
    <m/>
  </r>
  <r>
    <x v="13"/>
    <x v="3"/>
    <d v="2025-02-06T00:00:00"/>
    <d v="2025-02-27T00:00:00"/>
    <s v="Children's Health streaming events- virtual (simulcast for Outside Dallas attendees)"/>
    <x v="1"/>
    <s v="VIRTUAL"/>
    <s v="VIRTUAL"/>
    <s v="VIRTUAL"/>
    <n v="5"/>
    <m/>
    <m/>
    <n v="0"/>
    <m/>
  </r>
  <r>
    <x v="0"/>
    <x v="1"/>
    <d v="2025-02-06T00:00:00"/>
    <d v="2025-02-06T00:00:00"/>
    <s v="Children's Professional Ballet Folklorico Company"/>
    <x v="0"/>
    <s v="Anita Martinez Recreation Center"/>
    <s v="3212 N Winnetka Ave, Dallas, TX 75212"/>
    <m/>
    <n v="1"/>
    <n v="12"/>
    <n v="0"/>
    <n v="12"/>
    <m/>
  </r>
  <r>
    <x v="1"/>
    <x v="0"/>
    <d v="2025-02-06T00:00:00"/>
    <d v="2025-02-13T00:00:00"/>
    <s v="Streamliners Enrichment (Audio Story)"/>
    <x v="0"/>
    <s v="Bayles Elementary (DISD)"/>
    <s v="2444 Telegraph Ave, Dallas, TX "/>
    <n v="75228"/>
    <n v="14"/>
    <m/>
    <n v="160"/>
    <n v="160"/>
    <m/>
  </r>
  <r>
    <x v="1"/>
    <x v="2"/>
    <d v="2025-02-06T00:00:00"/>
    <d v="2025-02-13T00:00:00"/>
    <s v="Virtual Learning"/>
    <x v="0"/>
    <s v="Virtual Learning"/>
    <s v="8117 Preston Rd Dallas TX"/>
    <n v="75225"/>
    <n v="1"/>
    <m/>
    <n v="3"/>
    <n v="3"/>
    <m/>
  </r>
  <r>
    <x v="7"/>
    <x v="0"/>
    <d v="2025-02-06T00:00:00"/>
    <d v="2025-02-06T00:00:00"/>
    <s v="(A)Live"/>
    <x v="0"/>
    <s v="Incarnation House"/>
    <s v="3120 N Haskell Ave"/>
    <n v="75204"/>
    <n v="1"/>
    <n v="0"/>
    <n v="14"/>
    <n v="14"/>
    <m/>
  </r>
  <r>
    <x v="7"/>
    <x v="0"/>
    <d v="2025-02-06T00:00:00"/>
    <d v="2025-02-06T00:00:00"/>
    <s v="Thriving Minds After School"/>
    <x v="0"/>
    <s v="Lakewood Elementary School"/>
    <s v="3000 Hillbrook St"/>
    <n v="75214"/>
    <n v="1"/>
    <n v="0"/>
    <n v="38"/>
    <n v="38"/>
    <m/>
  </r>
  <r>
    <x v="7"/>
    <x v="0"/>
    <d v="2025-02-06T00:00:00"/>
    <d v="2025-02-06T00:00:00"/>
    <s v="Thriving Minds After School"/>
    <x v="0"/>
    <s v="Nathan Adams Elementary School"/>
    <s v="12600 Welch Rd"/>
    <n v="75244"/>
    <n v="1"/>
    <n v="0"/>
    <n v="25"/>
    <n v="25"/>
    <m/>
  </r>
  <r>
    <x v="7"/>
    <x v="0"/>
    <d v="2025-02-06T00:00:00"/>
    <d v="2025-02-06T00:00:00"/>
    <s v="Thriving Minds After School"/>
    <x v="0"/>
    <s v="Montessori Academy at Onesimo Hernandez"/>
    <s v="5555 Maple Ave"/>
    <n v="75235"/>
    <n v="1"/>
    <n v="0"/>
    <n v="42"/>
    <n v="42"/>
    <m/>
  </r>
  <r>
    <x v="7"/>
    <x v="0"/>
    <d v="2025-02-06T00:00:00"/>
    <d v="2025-02-06T00:00:00"/>
    <s v="Thriving Minds After School"/>
    <x v="0"/>
    <s v="Prestonwood Montessori at E.D. Walker"/>
    <s v="5700 Wozencraft Dr"/>
    <s v=" 75230"/>
    <n v="1"/>
    <n v="0"/>
    <n v="62"/>
    <n v="62"/>
    <m/>
  </r>
  <r>
    <x v="7"/>
    <x v="0"/>
    <d v="2025-02-06T00:00:00"/>
    <d v="2025-02-06T00:00:00"/>
    <s v="Thriving Minds After School"/>
    <x v="0"/>
    <s v="Rosemont Lower School"/>
    <s v="1919 Stevens Forest Dr"/>
    <n v="75208"/>
    <n v="1"/>
    <n v="0"/>
    <n v="93"/>
    <n v="93"/>
    <m/>
  </r>
  <r>
    <x v="7"/>
    <x v="0"/>
    <d v="2025-02-06T00:00:00"/>
    <d v="2025-02-06T00:00:00"/>
    <s v="Thriving Minds After School"/>
    <x v="0"/>
    <s v="Rosemont Upper School"/>
    <s v="719 N Montclair Ave"/>
    <n v="75208"/>
    <n v="1"/>
    <n v="0"/>
    <n v="20"/>
    <n v="20"/>
    <m/>
  </r>
  <r>
    <x v="7"/>
    <x v="0"/>
    <d v="2025-02-06T00:00:00"/>
    <d v="2025-02-06T00:00:00"/>
    <s v="Thriving Minds After School"/>
    <x v="0"/>
    <s v="Harry C. Withers Elementary School"/>
    <s v="3959 Northhaven Rd"/>
    <n v="75229"/>
    <n v="1"/>
    <n v="0"/>
    <n v="65"/>
    <n v="65"/>
    <m/>
  </r>
  <r>
    <x v="9"/>
    <x v="5"/>
    <d v="2025-02-06T00:00:00"/>
    <d v="2025-02-06T00:00:00"/>
    <s v="Tina's Journey "/>
    <x v="0"/>
    <s v="Latino Cultural Center"/>
    <s v="2600 Live Oak St, Dallas, TX"/>
    <n v="75204"/>
    <n v="1"/>
    <n v="75"/>
    <n v="4"/>
    <n v="79"/>
    <m/>
  </r>
  <r>
    <x v="13"/>
    <x v="5"/>
    <d v="2025-02-06T00:00:00"/>
    <d v="2025-02-28T00:00:00"/>
    <s v="Pete the Cat- student matinee"/>
    <x v="0"/>
    <s v="Rosewood Center for Family Arts"/>
    <s v="5938 Skillman St"/>
    <n v="75231"/>
    <n v="21"/>
    <n v="7658"/>
    <n v="205"/>
    <n v="7863"/>
    <m/>
  </r>
  <r>
    <x v="16"/>
    <x v="0"/>
    <d v="2025-02-06T00:00:00"/>
    <d v="2025-02-06T00:00:00"/>
    <s v="Artful Care"/>
    <x v="0"/>
    <s v="Westminster Presbyterian Church"/>
    <s v="8200 Devonshire Dr"/>
    <n v="75209"/>
    <n v="1"/>
    <m/>
    <n v="13"/>
    <n v="13"/>
    <m/>
  </r>
  <r>
    <x v="16"/>
    <x v="0"/>
    <d v="2025-02-06T00:00:00"/>
    <d v="2025-02-06T00:00:00"/>
    <s v="Go van Gogh"/>
    <x v="0"/>
    <s v="Westwood School"/>
    <s v="14340 Proton Rd"/>
    <n v="75244"/>
    <n v="3"/>
    <m/>
    <n v="45"/>
    <n v="45"/>
    <m/>
  </r>
  <r>
    <x v="16"/>
    <x v="0"/>
    <d v="2025-02-06T00:00:00"/>
    <d v="2025-02-06T00:00:00"/>
    <s v="Arturo's Preschool"/>
    <x v="0"/>
    <s v="Dallas Museum of Art"/>
    <s v="1717 N Harwood"/>
    <n v="75201"/>
    <n v="1"/>
    <m/>
    <n v="6"/>
    <n v="6"/>
    <m/>
  </r>
  <r>
    <x v="17"/>
    <x v="5"/>
    <d v="2025-02-06T00:00:00"/>
    <d v="2025-02-27T00:00:00"/>
    <s v="Community Workshop"/>
    <x v="0"/>
    <s v="Beckley Saner Recreation Center"/>
    <s v="114 W Hobson Ave"/>
    <n v="75224"/>
    <n v="4"/>
    <n v="0"/>
    <n v="10"/>
    <n v="40"/>
    <m/>
  </r>
  <r>
    <x v="39"/>
    <x v="0"/>
    <d v="2025-02-06T00:00:00"/>
    <d v="2025-02-06T00:00:00"/>
    <s v="Mentoring/Clinic (LRS)"/>
    <x v="0"/>
    <s v="Dealey Montessori"/>
    <s v="6501 Royal Ln"/>
    <n v="75230"/>
    <n v="2"/>
    <n v="0"/>
    <n v="60"/>
    <n v="60"/>
    <m/>
  </r>
  <r>
    <x v="27"/>
    <x v="5"/>
    <d v="2025-02-06T00:00:00"/>
    <d v="2025-02-23T00:00:00"/>
    <s v="WAKEY, WAKEY Performance"/>
    <x v="0"/>
    <s v="Exposition Park"/>
    <s v="840 Exposition Ave Dallas, TX "/>
    <n v="75226"/>
    <n v="12"/>
    <n v="252"/>
    <n v="35"/>
    <n v="287"/>
    <m/>
  </r>
  <r>
    <x v="40"/>
    <x v="1"/>
    <d v="2025-02-06T00:00:00"/>
    <d v="2025-02-05T00:00:00"/>
    <s v="Rehearsal for ACDA"/>
    <x v="0"/>
    <s v="Royal Lane Baptist Church"/>
    <s v="6707 Royal Lane"/>
    <n v="75230"/>
    <n v="1"/>
    <m/>
    <n v="27"/>
    <n v="27"/>
    <m/>
  </r>
  <r>
    <x v="23"/>
    <x v="0"/>
    <d v="2025-02-06T00:00:00"/>
    <d v="2025-02-06T00:00:00"/>
    <s v="Workshop with flamenco dancers"/>
    <x v="0"/>
    <s v="Greiner Arts Academy"/>
    <s v="501 S Edgefield Ave"/>
    <n v="75208"/>
    <n v="1"/>
    <n v="6"/>
    <n v="150"/>
    <n v="156"/>
    <m/>
  </r>
  <r>
    <x v="24"/>
    <x v="0"/>
    <d v="2025-02-06T00:00:00"/>
    <d v="2025-02-06T00:00:00"/>
    <s v="Tech Truck "/>
    <x v="0"/>
    <s v="Audelia Creek Elementary School"/>
    <s v="12600 Audelia Rd"/>
    <n v="75243"/>
    <n v="1"/>
    <m/>
    <n v="80"/>
    <n v="80"/>
    <m/>
  </r>
  <r>
    <x v="26"/>
    <x v="1"/>
    <d v="2025-02-06T00:00:00"/>
    <d v="2025-02-06T00:00:00"/>
    <s v="J Johnson Rehearsal"/>
    <x v="0"/>
    <s v="TBAAL "/>
    <s v="1309 Canton Street"/>
    <n v="75201"/>
    <n v="1"/>
    <n v="1"/>
    <n v="13"/>
    <n v="14"/>
    <m/>
  </r>
  <r>
    <x v="26"/>
    <x v="5"/>
    <d v="2025-02-06T00:00:00"/>
    <d v="2025-02-06T00:00:00"/>
    <s v="Poetry Smash #5"/>
    <x v="0"/>
    <s v="TBAAL "/>
    <s v="1309 Canton Street"/>
    <n v="75201"/>
    <n v="1"/>
    <n v="56"/>
    <n v="0"/>
    <n v="56"/>
    <m/>
  </r>
  <r>
    <x v="33"/>
    <x v="5"/>
    <d v="2025-02-06T00:00:00"/>
    <d v="2025-02-06T00:00:00"/>
    <s v="Touring Opera Performance"/>
    <x v="0"/>
    <s v="Wilmer Hutchins Elementary"/>
    <s v="7475 JJ Lemmon Rd"/>
    <n v="75241"/>
    <n v="1"/>
    <n v="0"/>
    <n v="68"/>
    <n v="68"/>
    <m/>
  </r>
  <r>
    <x v="54"/>
    <x v="5"/>
    <d v="2025-02-06T00:00:00"/>
    <d v="2025-02-06T00:00:00"/>
    <s v="we are continuous preview"/>
    <x v="0"/>
    <s v="Theatre Three"/>
    <s v="2688 Laclede #120, Dallas"/>
    <n v="75201"/>
    <n v="1"/>
    <n v="5"/>
    <n v="30"/>
    <n v="35"/>
    <m/>
  </r>
  <r>
    <x v="43"/>
    <x v="5"/>
    <d v="2025-02-06T00:00:00"/>
    <d v="2025-02-06T00:00:00"/>
    <s v="Concerts for Head Start - Dallas Area"/>
    <x v="0"/>
    <s v="Lake June Head Start Center"/>
    <s v="9030 Lake June Rd."/>
    <s v="75217-2634"/>
    <n v="1"/>
    <n v="0"/>
    <n v="80"/>
    <n v="80"/>
    <m/>
  </r>
  <r>
    <x v="43"/>
    <x v="5"/>
    <d v="2025-02-06T00:00:00"/>
    <d v="2025-02-06T00:00:00"/>
    <s v="Concerts for Head Start - Dallas Area"/>
    <x v="0"/>
    <s v="Lake June Head Start Center"/>
    <s v="9030 Lake June Rd."/>
    <s v="75217-2634"/>
    <n v="1"/>
    <n v="0"/>
    <n v="80"/>
    <n v="80"/>
    <m/>
  </r>
  <r>
    <x v="43"/>
    <x v="5"/>
    <d v="2025-02-06T00:00:00"/>
    <d v="2025-02-06T00:00:00"/>
    <s v="Concerts for Seniors - Dallas Area"/>
    <x v="0"/>
    <s v="Highland Springs Senior Living"/>
    <s v="8000 Frankford Road"/>
    <s v="75252"/>
    <n v="1"/>
    <n v="0"/>
    <n v="45"/>
    <n v="45"/>
    <m/>
  </r>
  <r>
    <x v="43"/>
    <x v="5"/>
    <d v="2025-02-06T00:00:00"/>
    <d v="2025-02-06T00:00:00"/>
    <s v="Concerts for Seniors - Dallas Area"/>
    <x v="0"/>
    <s v="Skyline Nursing Center"/>
    <s v="3326 Burgoyne Street"/>
    <s v="75233"/>
    <n v="1"/>
    <n v="0"/>
    <n v="15"/>
    <n v="15"/>
    <m/>
  </r>
  <r>
    <x v="43"/>
    <x v="5"/>
    <d v="2025-02-06T00:00:00"/>
    <d v="2025-02-06T00:00:00"/>
    <s v="Concerts for Seniors - Dallas Area"/>
    <x v="0"/>
    <s v="Juniper at Preston Hollow"/>
    <s v="12400 Preston Road"/>
    <s v="75230"/>
    <n v="1"/>
    <n v="0"/>
    <n v="19"/>
    <n v="19"/>
    <m/>
  </r>
  <r>
    <x v="43"/>
    <x v="5"/>
    <d v="2025-02-06T00:00:00"/>
    <d v="2025-02-06T00:00:00"/>
    <s v="Concerts for Seniors - Dallas Area"/>
    <x v="0"/>
    <s v="Emerson on Harvest Hill: IL"/>
    <s v="5550 Harvest Hill"/>
    <s v="75230"/>
    <n v="1"/>
    <n v="0"/>
    <n v="28"/>
    <n v="28"/>
    <m/>
  </r>
  <r>
    <x v="43"/>
    <x v="5"/>
    <d v="2025-02-06T00:00:00"/>
    <d v="2025-02-06T00:00:00"/>
    <s v="Concerts for Seniors - Dallas Area"/>
    <x v="0"/>
    <s v="Skyline Nursing Center"/>
    <s v="3326 Burgoyne Street"/>
    <s v="75233"/>
    <n v="1"/>
    <n v="0"/>
    <n v="15"/>
    <n v="15"/>
    <m/>
  </r>
  <r>
    <x v="43"/>
    <x v="5"/>
    <d v="2025-02-06T00:00:00"/>
    <d v="2025-02-06T00:00:00"/>
    <s v="Concerts for Seniors - Dallas Area"/>
    <x v="0"/>
    <s v="Highland Springs Senior Living"/>
    <s v="8000 Frankford Road"/>
    <s v="75252"/>
    <n v="1"/>
    <n v="0"/>
    <n v="45"/>
    <n v="45"/>
    <m/>
  </r>
  <r>
    <x v="18"/>
    <x v="0"/>
    <d v="2025-02-06T00:00:00"/>
    <d v="2025-02-28T00:00:00"/>
    <s v="Salsa Class"/>
    <x v="0"/>
    <s v="La Cantera Arts Conservatory"/>
    <s v="1050 N Wesmoreland #328"/>
    <n v="75211"/>
    <n v="4"/>
    <n v="0"/>
    <n v="5"/>
    <n v="20"/>
    <m/>
  </r>
  <r>
    <x v="1"/>
    <x v="0"/>
    <d v="2025-02-07T00:00:00"/>
    <d v="2025-02-14T00:00:00"/>
    <s v="Streamliners Enrichment (Mystery Box)"/>
    <x v="0"/>
    <s v="Our Lady of Perpetual Help"/>
    <s v="7625 Cortland Avenue Dallas, TX "/>
    <n v="75235"/>
    <n v="12"/>
    <n v="109"/>
    <m/>
    <n v="109"/>
    <m/>
  </r>
  <r>
    <x v="7"/>
    <x v="0"/>
    <d v="2025-02-07T00:00:00"/>
    <d v="2025-02-07T00:00:00"/>
    <s v="Professional Learning Youth Presenter's Fall 2024- Spring 2025"/>
    <x v="0"/>
    <s v="Big Thought HQ"/>
    <s v="1409 Botham Jean Blvd., Suite 1015"/>
    <n v="75215"/>
    <n v="1"/>
    <n v="0"/>
    <n v="3"/>
    <n v="3"/>
    <m/>
  </r>
  <r>
    <x v="7"/>
    <x v="0"/>
    <d v="2025-02-07T00:00:00"/>
    <d v="2025-02-07T00:00:00"/>
    <s v="Thriving Minds After School"/>
    <x v="0"/>
    <s v="Lakewood Elementary School"/>
    <s v="3000 Hillbrook St"/>
    <n v="75214"/>
    <n v="1"/>
    <n v="0"/>
    <n v="35"/>
    <n v="35"/>
    <m/>
  </r>
  <r>
    <x v="7"/>
    <x v="0"/>
    <d v="2025-02-07T00:00:00"/>
    <d v="2025-02-07T00:00:00"/>
    <s v="Thriving Minds After School"/>
    <x v="0"/>
    <s v="Nathan Adams Elementary School"/>
    <s v="12600 Welch Rd"/>
    <n v="75244"/>
    <n v="1"/>
    <n v="0"/>
    <n v="21"/>
    <n v="21"/>
    <m/>
  </r>
  <r>
    <x v="7"/>
    <x v="0"/>
    <d v="2025-02-07T00:00:00"/>
    <d v="2025-02-07T00:00:00"/>
    <s v="Thriving Minds After School"/>
    <x v="0"/>
    <s v="Montessori Academy at Onesimo Hernandez"/>
    <s v="5555 Maple Ave"/>
    <n v="75235"/>
    <n v="1"/>
    <n v="0"/>
    <n v="38"/>
    <n v="38"/>
    <m/>
  </r>
  <r>
    <x v="7"/>
    <x v="0"/>
    <d v="2025-02-07T00:00:00"/>
    <d v="2025-02-07T00:00:00"/>
    <s v="Thriving Minds After School"/>
    <x v="0"/>
    <s v="Prestonwood Montessori at E.D. Walker"/>
    <s v="5700 Wozencraft Dr"/>
    <s v=" 75230"/>
    <n v="1"/>
    <n v="0"/>
    <n v="56"/>
    <n v="56"/>
    <m/>
  </r>
  <r>
    <x v="7"/>
    <x v="0"/>
    <d v="2025-02-07T00:00:00"/>
    <d v="2025-02-07T00:00:00"/>
    <s v="Thriving Minds After School"/>
    <x v="0"/>
    <s v="Rosemont Lower School"/>
    <s v="1919 Stevens Forest Dr"/>
    <n v="75208"/>
    <n v="1"/>
    <n v="0"/>
    <n v="87"/>
    <n v="87"/>
    <m/>
  </r>
  <r>
    <x v="7"/>
    <x v="0"/>
    <d v="2025-02-07T00:00:00"/>
    <d v="2025-02-07T00:00:00"/>
    <s v="Thriving Minds After School"/>
    <x v="0"/>
    <s v="Rosemont Upper School"/>
    <s v="719 N Montclair Ave"/>
    <n v="75208"/>
    <n v="1"/>
    <n v="0"/>
    <n v="18"/>
    <n v="18"/>
    <m/>
  </r>
  <r>
    <x v="7"/>
    <x v="0"/>
    <d v="2025-02-07T00:00:00"/>
    <d v="2025-02-07T00:00:00"/>
    <s v="Thriving Minds After School"/>
    <x v="0"/>
    <s v="Harry C. Withers Elementary School"/>
    <s v="3959 Northhaven Rd"/>
    <n v="75229"/>
    <n v="1"/>
    <n v="0"/>
    <n v="69"/>
    <n v="69"/>
    <m/>
  </r>
  <r>
    <x v="9"/>
    <x v="5"/>
    <d v="2025-02-07T00:00:00"/>
    <d v="2025-02-07T00:00:00"/>
    <s v="Tina's Journey "/>
    <x v="0"/>
    <s v="Latino Cultural Center"/>
    <s v="2601 Live Oak St, Dallas, TX"/>
    <n v="75204"/>
    <n v="1"/>
    <n v="64"/>
    <n v="0"/>
    <n v="64"/>
    <m/>
  </r>
  <r>
    <x v="14"/>
    <x v="9"/>
    <d v="2025-02-07T00:00:00"/>
    <d v="2025-02-07T00:00:00"/>
    <s v="Fort Worth Academy of Fine Arts"/>
    <x v="0"/>
    <s v="The Sixth Floor Museum at Dealey Plaza"/>
    <s v="411 Elm Street"/>
    <n v="75204"/>
    <n v="1"/>
    <n v="0"/>
    <n v="46"/>
    <n v="46"/>
    <m/>
  </r>
  <r>
    <x v="14"/>
    <x v="0"/>
    <d v="2025-02-07T00:00:00"/>
    <d v="2025-02-07T00:00:00"/>
    <s v="Fort Worth Academy of Fine Arts"/>
    <x v="0"/>
    <s v="The Sixth Floor Museum at Dealey Plaza"/>
    <s v="411 Elm Street"/>
    <n v="75204"/>
    <n v="1"/>
    <n v="0"/>
    <n v="46"/>
    <n v="46"/>
    <m/>
  </r>
  <r>
    <x v="16"/>
    <x v="9"/>
    <d v="2025-02-07T00:00:00"/>
    <d v="2025-02-07T00:00:00"/>
    <s v="Art in Thirty: Gallery Talks"/>
    <x v="0"/>
    <s v="Dallas Museum of Art"/>
    <s v="1717 N Harwood"/>
    <n v="75201"/>
    <n v="1"/>
    <m/>
    <n v="26"/>
    <n v="26"/>
    <m/>
  </r>
  <r>
    <x v="16"/>
    <x v="0"/>
    <d v="2025-02-07T00:00:00"/>
    <d v="2025-02-07T00:00:00"/>
    <s v="Middle School Partnership"/>
    <x v="0"/>
    <s v="Jesus Moroles Expressive Arts Vanguard"/>
    <s v="1400 Walmsley Ave"/>
    <n v="75208"/>
    <n v="1"/>
    <m/>
    <n v="17"/>
    <n v="17"/>
    <m/>
  </r>
  <r>
    <x v="16"/>
    <x v="0"/>
    <d v="2025-02-07T00:00:00"/>
    <d v="2025-02-14T00:00:00"/>
    <s v="Toddler Art"/>
    <x v="0"/>
    <s v="Dallas Museum of Art"/>
    <s v="1717 N Harwood"/>
    <n v="75201"/>
    <n v="3"/>
    <n v="59"/>
    <m/>
    <n v="59"/>
    <m/>
  </r>
  <r>
    <x v="17"/>
    <x v="5"/>
    <d v="2025-02-07T00:00:00"/>
    <d v="2025-02-28T00:00:00"/>
    <s v="Community Workshop"/>
    <x v="0"/>
    <s v="Association of Persons Affected by Addiction"/>
    <s v="3116 Martin Luther King Jr. Blvd"/>
    <n v="75215"/>
    <n v="4"/>
    <n v="0"/>
    <n v="10"/>
    <n v="40"/>
    <m/>
  </r>
  <r>
    <x v="39"/>
    <x v="0"/>
    <d v="2025-02-07T00:00:00"/>
    <d v="2025-02-07T00:00:00"/>
    <s v="Mentoring/Clinic (LRS)"/>
    <x v="0"/>
    <s v="Harry Stone Middle School"/>
    <s v="4747 Veterans Dr"/>
    <n v="75216"/>
    <n v="1"/>
    <n v="0"/>
    <n v="15"/>
    <n v="15"/>
    <m/>
  </r>
  <r>
    <x v="39"/>
    <x v="0"/>
    <d v="2025-02-07T00:00:00"/>
    <d v="2025-02-07T00:00:00"/>
    <s v="Mentoring/Clinic (LRS)"/>
    <x v="0"/>
    <s v="Greiner Middle School"/>
    <s v="501 S Edgefield Ave"/>
    <n v="75208"/>
    <n v="2"/>
    <n v="0"/>
    <n v="70"/>
    <n v="70"/>
    <m/>
  </r>
  <r>
    <x v="22"/>
    <x v="0"/>
    <d v="2025-02-07T00:00:00"/>
    <d v="2025-02-07T00:00:00"/>
    <s v="Self-Guided Visit: TCU School of Art"/>
    <x v="0"/>
    <s v="Nasher Sculpture Center"/>
    <s v="2001 Flora St. "/>
    <n v="75201"/>
    <n v="1"/>
    <m/>
    <n v="25"/>
    <n v="25"/>
    <m/>
  </r>
  <r>
    <x v="40"/>
    <x v="2"/>
    <d v="2025-02-07T00:00:00"/>
    <d v="2025-02-07T00:00:00"/>
    <s v="Educational outreach"/>
    <x v="0"/>
    <s v="Carter High School"/>
    <s v="1819 W. Wheatland Rd."/>
    <n v="75232"/>
    <n v="1"/>
    <m/>
    <n v="20"/>
    <n v="20"/>
    <m/>
  </r>
  <r>
    <x v="40"/>
    <x v="1"/>
    <d v="2025-02-07T00:00:00"/>
    <d v="2025-02-07T00:00:00"/>
    <s v="Rehearsal for ACDA"/>
    <x v="0"/>
    <s v="Royal Lane Baptist Church"/>
    <s v="6707 Royal Lane"/>
    <n v="75230"/>
    <n v="1"/>
    <m/>
    <n v="27"/>
    <n v="27"/>
    <m/>
  </r>
  <r>
    <x v="51"/>
    <x v="0"/>
    <d v="2025-02-07T00:00:00"/>
    <d v="2025-02-07T00:00:00"/>
    <s v="Illuminated Voices Poetry Workshop"/>
    <x v="0"/>
    <s v="Conrad HS"/>
    <s v="7502 Fair Oaks Dr"/>
    <n v="75231"/>
    <n v="1"/>
    <n v="0"/>
    <n v="42"/>
    <n v="42"/>
    <m/>
  </r>
  <r>
    <x v="51"/>
    <x v="0"/>
    <d v="2025-02-07T00:00:00"/>
    <d v="2025-02-07T00:00:00"/>
    <s v="Illuminated Voices Poetry Workshop"/>
    <x v="0"/>
    <s v="Booker T Washington HS"/>
    <s v="2501 Flora St"/>
    <n v="75201"/>
    <n v="1"/>
    <n v="0"/>
    <n v="32"/>
    <n v="32"/>
    <m/>
  </r>
  <r>
    <x v="23"/>
    <x v="5"/>
    <d v="2025-02-07T00:00:00"/>
    <d v="2025-02-07T00:00:00"/>
    <s v="Danza Española: from Escuela Bolera to Flamenco"/>
    <x v="0"/>
    <s v="Moody Performance Hall"/>
    <s v="2520 Flora Street"/>
    <n v="75201"/>
    <n v="1"/>
    <n v="324"/>
    <n v="0"/>
    <n v="324"/>
    <m/>
  </r>
  <r>
    <x v="24"/>
    <x v="0"/>
    <d v="2025-02-07T00:00:00"/>
    <d v="2025-02-28T00:00:00"/>
    <s v="Onsite Demo: Suiting Up for Space"/>
    <x v="0"/>
    <s v="Perot Museum of Nature and Science"/>
    <s v="2201 N Field Street"/>
    <n v="75201"/>
    <n v="10"/>
    <m/>
    <n v="1058"/>
    <n v="1058"/>
    <m/>
  </r>
  <r>
    <x v="24"/>
    <x v="5"/>
    <d v="2025-02-07T00:00:00"/>
    <d v="2025-02-07T00:00:00"/>
    <s v="Member Movie Night"/>
    <x v="0"/>
    <s v="Perot Museum of Nature and Science"/>
    <s v="2201 N Field Street"/>
    <n v="75201"/>
    <n v="1"/>
    <n v="276"/>
    <m/>
    <n v="276"/>
    <m/>
  </r>
  <r>
    <x v="41"/>
    <x v="0"/>
    <d v="2025-02-07T00:00:00"/>
    <d v="2025-02-07T00:00:00"/>
    <s v="PatioLive!"/>
    <x v="0"/>
    <s v="The Bridge at Fair Park"/>
    <s v="2535 M L King Jr. Blvd"/>
    <n v="75215"/>
    <n v="1"/>
    <m/>
    <n v="14"/>
    <n v="14"/>
    <m/>
  </r>
  <r>
    <x v="26"/>
    <x v="1"/>
    <d v="2025-02-07T00:00:00"/>
    <d v="2025-02-07T00:00:00"/>
    <s v="J Johnson Rehearsal"/>
    <x v="0"/>
    <s v="TBAAL "/>
    <s v="1309 Canton Street"/>
    <n v="75201"/>
    <n v="1"/>
    <n v="1"/>
    <n v="13"/>
    <n v="14"/>
    <m/>
  </r>
  <r>
    <x v="26"/>
    <x v="0"/>
    <d v="2025-02-07T00:00:00"/>
    <d v="2025-02-07T00:00:00"/>
    <s v="Performing Arts Matters Afterschool Prog."/>
    <x v="0"/>
    <s v="Various Schools"/>
    <s v="N/A"/>
    <s v="N/A"/>
    <n v="1"/>
    <n v="0"/>
    <n v="311"/>
    <n v="311"/>
    <m/>
  </r>
  <r>
    <x v="26"/>
    <x v="1"/>
    <d v="2025-02-07T00:00:00"/>
    <d v="2025-02-07T00:00:00"/>
    <s v="Sunday Evening Theatre - 20 for 80"/>
    <x v="0"/>
    <s v="TBAAL "/>
    <s v="1309 Canton Street"/>
    <n v="75201"/>
    <n v="1"/>
    <n v="0"/>
    <n v="15"/>
    <n v="15"/>
    <m/>
  </r>
  <r>
    <x v="26"/>
    <x v="5"/>
    <d v="2025-02-07T00:00:00"/>
    <d v="2025-02-07T00:00:00"/>
    <s v="Dress Performance - FLY"/>
    <x v="0"/>
    <s v="TBAAL "/>
    <s v="1309 Canton Street"/>
    <n v="75201"/>
    <n v="1"/>
    <n v="114"/>
    <n v="0"/>
    <n v="114"/>
    <m/>
  </r>
  <r>
    <x v="33"/>
    <x v="5"/>
    <d v="2025-02-07T00:00:00"/>
    <d v="2025-02-12T00:00:00"/>
    <s v="Sightlines: ORPHEUS AND EURYDICE"/>
    <x v="0"/>
    <s v="Winspear Opera House"/>
    <s v="2403 Flora St"/>
    <n v="75201"/>
    <n v="3"/>
    <n v="0"/>
    <n v="242"/>
    <n v="242"/>
    <m/>
  </r>
  <r>
    <x v="33"/>
    <x v="5"/>
    <d v="2025-02-07T00:00:00"/>
    <d v="2025-02-15T00:00:00"/>
    <s v="ORPHEUS AND EURYDICE Mainstage Performances"/>
    <x v="0"/>
    <s v="Winspear Opera House"/>
    <s v="2403 Flora St"/>
    <n v="75201"/>
    <n v="4"/>
    <n v="4203"/>
    <n v="3181"/>
    <n v="7384"/>
    <m/>
  </r>
  <r>
    <x v="33"/>
    <x v="0"/>
    <d v="2025-02-07T00:00:00"/>
    <d v="2025-02-15T00:00:00"/>
    <s v="ORPHEUS AND EURYDICE Pre-Opera Talks"/>
    <x v="0"/>
    <s v="Winspear Opera House"/>
    <s v="2403 Flora St"/>
    <n v="75201"/>
    <n v="4"/>
    <n v="0"/>
    <n v="506"/>
    <n v="506"/>
    <m/>
  </r>
  <r>
    <x v="33"/>
    <x v="3"/>
    <d v="2025-02-07T00:00:00"/>
    <d v="2025-02-07T00:00:00"/>
    <s v="ORPHEUS AND EURYDICE Crescendo Friday Pre-Show Mixer"/>
    <x v="0"/>
    <s v="Winspear Opera House"/>
    <s v="2403 Flora St"/>
    <n v="75201"/>
    <n v="1"/>
    <n v="0"/>
    <n v="73"/>
    <n v="73"/>
    <m/>
  </r>
  <r>
    <x v="54"/>
    <x v="5"/>
    <d v="2025-02-07T00:00:00"/>
    <d v="2025-02-23T00:00:00"/>
    <s v="we are continuous"/>
    <x v="0"/>
    <s v="Theatre Three"/>
    <s v="2688 Laclede #120, Dallas"/>
    <n v="75201"/>
    <n v="11"/>
    <n v="824"/>
    <n v="153"/>
    <n v="977"/>
    <m/>
  </r>
  <r>
    <x v="43"/>
    <x v="5"/>
    <d v="2025-02-07T00:00:00"/>
    <d v="2025-02-07T00:00:00"/>
    <s v="Concerts for Seniors - Dallas Area"/>
    <x v="0"/>
    <s v="Brentwood Place Two"/>
    <s v="3505 South Buckner"/>
    <s v="75227"/>
    <n v="1"/>
    <n v="0"/>
    <n v="25"/>
    <n v="25"/>
    <m/>
  </r>
  <r>
    <x v="43"/>
    <x v="5"/>
    <d v="2025-02-07T00:00:00"/>
    <d v="2025-02-07T00:00:00"/>
    <s v="Concerts for Seniors - Dallas Area"/>
    <x v="0"/>
    <s v="The Legacy Midtown Park: Bldg. B"/>
    <s v="8260 Manderville Lane"/>
    <s v="75231"/>
    <n v="1"/>
    <n v="0"/>
    <n v="30"/>
    <n v="30"/>
    <m/>
  </r>
  <r>
    <x v="43"/>
    <x v="5"/>
    <d v="2025-02-07T00:00:00"/>
    <d v="2025-02-07T00:00:00"/>
    <s v="Concerts for Seniors - Dallas Area"/>
    <x v="0"/>
    <s v="The Legacy Midtown Park: Bldg. B"/>
    <s v="8260 Manderville Lane"/>
    <s v="75231"/>
    <n v="1"/>
    <n v="0"/>
    <n v="22"/>
    <n v="22"/>
    <m/>
  </r>
  <r>
    <x v="43"/>
    <x v="5"/>
    <d v="2025-02-07T00:00:00"/>
    <d v="2025-02-07T00:00:00"/>
    <s v="Concerts for Seniors - Dallas Area"/>
    <x v="0"/>
    <s v="Martin Luther King Senior Center"/>
    <s v="2901 Pennsylvania Ave."/>
    <s v="75215"/>
    <n v="1"/>
    <n v="0"/>
    <n v="40"/>
    <n v="40"/>
    <m/>
  </r>
  <r>
    <x v="43"/>
    <x v="5"/>
    <d v="2025-02-07T00:00:00"/>
    <d v="2025-02-07T00:00:00"/>
    <s v="Concerts for Seniors - Dallas Area"/>
    <x v="0"/>
    <s v="Martin Luther King Senior Center"/>
    <s v="2901 Pennsylvania Ave."/>
    <s v="75215"/>
    <n v="1"/>
    <n v="0"/>
    <n v="40"/>
    <n v="40"/>
    <m/>
  </r>
  <r>
    <x v="43"/>
    <x v="5"/>
    <d v="2025-02-07T00:00:00"/>
    <d v="2025-02-07T00:00:00"/>
    <s v="Concerts for Seniors - Dallas Area"/>
    <x v="0"/>
    <s v="Brentwood Place Two"/>
    <s v="3505 South Buckner"/>
    <s v="75227"/>
    <n v="1"/>
    <n v="0"/>
    <n v="25"/>
    <n v="25"/>
    <m/>
  </r>
  <r>
    <x v="43"/>
    <x v="5"/>
    <d v="2025-02-07T00:00:00"/>
    <d v="2025-02-07T00:00:00"/>
    <s v="Concerts for Seniors - Dallas Area"/>
    <x v="0"/>
    <s v="Lennwood Nursing Home"/>
    <s v="8017 W. Virginia"/>
    <s v="75237"/>
    <n v="1"/>
    <n v="0"/>
    <n v="13"/>
    <n v="13"/>
    <m/>
  </r>
  <r>
    <x v="43"/>
    <x v="5"/>
    <d v="2025-02-07T00:00:00"/>
    <d v="2025-02-07T00:00:00"/>
    <s v="Concerts for Seniors - Dallas Area"/>
    <x v="0"/>
    <s v="Lennwood Nursing Home"/>
    <s v="8017 W. Virginia"/>
    <s v="75237"/>
    <n v="1"/>
    <n v="0"/>
    <n v="13"/>
    <n v="13"/>
    <m/>
  </r>
  <r>
    <x v="43"/>
    <x v="5"/>
    <d v="2025-02-07T00:00:00"/>
    <d v="2025-02-07T00:00:00"/>
    <s v="Concerts for Seniors - Dallas Area"/>
    <x v="0"/>
    <s v="The Tradition Lovers Lane: IL"/>
    <s v="5850 E. Lovers Lane"/>
    <s v="75206"/>
    <n v="1"/>
    <n v="0"/>
    <n v="50"/>
    <n v="50"/>
    <m/>
  </r>
  <r>
    <x v="43"/>
    <x v="5"/>
    <d v="2025-02-07T00:00:00"/>
    <d v="2025-02-07T00:00:00"/>
    <s v="Concerts for Seniors - Dallas Area"/>
    <x v="0"/>
    <s v="The Tradition Lovers Lane: IL"/>
    <s v="5850 E. Lovers Lane"/>
    <s v="75206"/>
    <n v="1"/>
    <n v="0"/>
    <n v="50"/>
    <n v="50"/>
    <m/>
  </r>
  <r>
    <x v="43"/>
    <x v="5"/>
    <d v="2025-02-07T00:00:00"/>
    <d v="2025-02-07T00:00:00"/>
    <s v="Concerts for Seniors - Dallas Area"/>
    <x v="0"/>
    <s v="The Tradition Lovers Lane: MC"/>
    <s v="5850 E. Lovers Lane"/>
    <s v="75206"/>
    <n v="1"/>
    <n v="0"/>
    <n v="20"/>
    <n v="20"/>
    <m/>
  </r>
  <r>
    <x v="43"/>
    <x v="5"/>
    <d v="2025-02-07T00:00:00"/>
    <d v="2025-02-07T00:00:00"/>
    <s v="Concerts for Seniors - Dallas Area"/>
    <x v="0"/>
    <s v="The Tradition Lovers Lane: MC"/>
    <s v="5850 E. Lovers Lane"/>
    <s v="75206"/>
    <n v="1"/>
    <n v="0"/>
    <n v="20"/>
    <n v="20"/>
    <m/>
  </r>
  <r>
    <x v="43"/>
    <x v="5"/>
    <d v="2025-02-07T00:00:00"/>
    <d v="2025-02-07T00:00:00"/>
    <s v="Concerts for Seniors - Dallas Area"/>
    <x v="0"/>
    <s v="The Tradition Lovers Lane: AL"/>
    <s v="5855 Milton Street"/>
    <s v="75206"/>
    <n v="1"/>
    <n v="0"/>
    <n v="30"/>
    <n v="30"/>
    <m/>
  </r>
  <r>
    <x v="43"/>
    <x v="5"/>
    <d v="2025-02-07T00:00:00"/>
    <d v="2025-02-07T00:00:00"/>
    <s v="Concerts for Seniors - Dallas Area"/>
    <x v="0"/>
    <s v="The Tradition Lovers Lane: AL"/>
    <s v="5855 Milton Street"/>
    <s v="75206"/>
    <n v="1"/>
    <n v="0"/>
    <n v="30"/>
    <n v="30"/>
    <m/>
  </r>
  <r>
    <x v="18"/>
    <x v="5"/>
    <d v="2025-02-07T00:00:00"/>
    <d v="2025-02-07T00:00:00"/>
    <s v="Danza Espanola  - Orchestra of New Spain"/>
    <x v="0"/>
    <s v="Moody Performance Hall"/>
    <s v="2520 Flora St"/>
    <n v="75201"/>
    <n v="1"/>
    <n v="0"/>
    <n v="575"/>
    <n v="575"/>
    <m/>
  </r>
  <r>
    <x v="37"/>
    <x v="0"/>
    <d v="2025-02-08T00:00:00"/>
    <d v="2025-02-08T00:00:00"/>
    <s v="Saturday Stone Soup"/>
    <x v="1"/>
    <s v="Virtual"/>
    <s v="Virtual"/>
    <s v="Virtual"/>
    <n v="1"/>
    <n v="0"/>
    <n v="6"/>
    <n v="6"/>
    <m/>
  </r>
  <r>
    <x v="0"/>
    <x v="1"/>
    <d v="2025-02-08T00:00:00"/>
    <d v="2025-02-08T00:00:00"/>
    <s v="Mini Professional Ballet Folklorico Company"/>
    <x v="0"/>
    <s v="Anita Martinez Recreation Center"/>
    <s v="3212 N Winnetka Ave, Dallas, TX 75212"/>
    <m/>
    <n v="1"/>
    <n v="8"/>
    <n v="0"/>
    <n v="8"/>
    <m/>
  </r>
  <r>
    <x v="0"/>
    <x v="0"/>
    <d v="2025-02-08T00:00:00"/>
    <d v="2025-02-08T00:00:00"/>
    <s v="ANMBF Dance Academy Ballet Folklorico Toddlers 9:30 AM"/>
    <x v="0"/>
    <s v="Anita Martinez Recreation Center"/>
    <s v="3212 N Winnetka Ave, Dallas, TX 75212"/>
    <m/>
    <n v="1"/>
    <n v="24"/>
    <n v="0"/>
    <n v="24"/>
    <m/>
  </r>
  <r>
    <x v="0"/>
    <x v="0"/>
    <d v="2025-02-08T00:00:00"/>
    <d v="2025-02-08T00:00:00"/>
    <s v="ANMBF Dance Academy Classical Ballet Kids 9:30 AM"/>
    <x v="0"/>
    <s v="Anita Martinez Recreation Center"/>
    <s v="3212 N Winnetka Ave, Dallas, TX 75212"/>
    <m/>
    <n v="1"/>
    <n v="6"/>
    <n v="0"/>
    <n v="6"/>
    <m/>
  </r>
  <r>
    <x v="0"/>
    <x v="0"/>
    <d v="2025-02-08T00:00:00"/>
    <d v="2025-02-08T00:00:00"/>
    <s v="ANMBF Dance Academy Ballet Folklorico Kids 10:30 AM"/>
    <x v="0"/>
    <s v="Anita Martinez Recreation Center"/>
    <s v="3212 N Winnetka Ave, Dallas, TX 75212"/>
    <m/>
    <n v="1"/>
    <n v="22"/>
    <n v="0"/>
    <n v="22"/>
    <m/>
  </r>
  <r>
    <x v="0"/>
    <x v="0"/>
    <d v="2025-02-08T00:00:00"/>
    <d v="2025-02-08T00:00:00"/>
    <s v="ANMBF Dance Academy Classical Ballet Toddlers 10:30 AM"/>
    <x v="0"/>
    <s v="Anita Martinez Recreation Center"/>
    <s v="3212 N Winnetka Ave, Dallas, TX 75212"/>
    <m/>
    <n v="1"/>
    <n v="5"/>
    <n v="0"/>
    <n v="5"/>
    <m/>
  </r>
  <r>
    <x v="0"/>
    <x v="0"/>
    <d v="2025-02-08T00:00:00"/>
    <d v="2025-02-08T00:00:00"/>
    <s v="ANMBF Dance Academy Ballet Folklorico Teen and Adult 11:30 AM"/>
    <x v="0"/>
    <s v="Anita Martinez Recreation Center"/>
    <s v="3212 N Winnetka Ave, Dallas, TX 75212"/>
    <m/>
    <n v="1"/>
    <n v="12"/>
    <n v="0"/>
    <n v="12"/>
    <m/>
  </r>
  <r>
    <x v="0"/>
    <x v="0"/>
    <d v="2025-02-08T00:00:00"/>
    <d v="2025-02-08T00:00:00"/>
    <s v="ANMBF Dance Academy Ballet Folklorico Kids Intermediate 11:30 AM"/>
    <x v="0"/>
    <s v="Anita Martinez Recreation Center"/>
    <s v="3212 N Winnetka Ave, Dallas, TX 75212"/>
    <m/>
    <n v="1"/>
    <n v="6"/>
    <n v="0"/>
    <n v="6"/>
    <m/>
  </r>
  <r>
    <x v="0"/>
    <x v="0"/>
    <d v="2025-02-08T00:00:00"/>
    <d v="2025-02-08T00:00:00"/>
    <s v="ANMBF Dance Academy Ballet Folklorico Teen and Adult 12:30 PM"/>
    <x v="0"/>
    <s v="Anita Martinez Recreation Center"/>
    <s v="3212 N Winnetka Ave, Dallas, TX 75212"/>
    <m/>
    <n v="1"/>
    <n v="4"/>
    <n v="0"/>
    <n v="4"/>
    <m/>
  </r>
  <r>
    <x v="0"/>
    <x v="5"/>
    <d v="2025-02-08T00:00:00"/>
    <d v="2025-02-08T00:00:00"/>
    <s v="Wonders of Mexico"/>
    <x v="0"/>
    <s v="Santa Fe Ballroom"/>
    <s v="13201 C F Hawn Fwy, Dallas, TX 75253"/>
    <n v="75253"/>
    <n v="1"/>
    <n v="150"/>
    <n v="0"/>
    <n v="150"/>
    <m/>
  </r>
  <r>
    <x v="7"/>
    <x v="0"/>
    <d v="2025-02-08T00:00:00"/>
    <d v="2025-02-08T00:00:00"/>
    <s v="The Fellowship Initiative"/>
    <x v="0"/>
    <s v="Big Thought HQ"/>
    <s v="1409 Botham Jean Blvd., Suite 1015"/>
    <n v="75215"/>
    <n v="1"/>
    <n v="0"/>
    <n v="25"/>
    <n v="25"/>
    <m/>
  </r>
  <r>
    <x v="7"/>
    <x v="0"/>
    <d v="2025-02-08T00:00:00"/>
    <d v="2025-02-08T00:00:00"/>
    <s v="Developing: YFG Spring 2025"/>
    <x v="0"/>
    <s v="Big Thought HQ"/>
    <s v="1409 Botham Jean Blvd., Suite 1015"/>
    <n v="75215"/>
    <n v="1"/>
    <n v="0"/>
    <n v="2"/>
    <n v="2"/>
    <m/>
  </r>
  <r>
    <x v="9"/>
    <x v="5"/>
    <d v="2025-02-08T00:00:00"/>
    <d v="2025-02-08T00:00:00"/>
    <s v="KonKón Musical Concert"/>
    <x v="0"/>
    <s v="Latino Cultural Center"/>
    <s v="2600 Live Oak St, Dallas, TX"/>
    <n v="75204"/>
    <n v="2"/>
    <m/>
    <n v="267"/>
    <n v="267"/>
    <m/>
  </r>
  <r>
    <x v="9"/>
    <x v="5"/>
    <d v="2025-02-08T00:00:00"/>
    <d v="2025-02-08T00:00:00"/>
    <s v="Tina's Journey "/>
    <x v="0"/>
    <s v="Latino Cultural Center"/>
    <s v="2600 Live Oak St, Dallas, TX"/>
    <n v="75204"/>
    <n v="2"/>
    <n v="265"/>
    <m/>
    <n v="265"/>
    <m/>
  </r>
  <r>
    <x v="16"/>
    <x v="0"/>
    <d v="2025-02-08T00:00:00"/>
    <d v="2025-02-13T00:00:00"/>
    <s v="Arturo's Art &amp; Me"/>
    <x v="0"/>
    <s v="Dallas Museum of Art"/>
    <s v="1717 N Harwood"/>
    <n v="75201"/>
    <n v="2"/>
    <n v="42"/>
    <m/>
    <n v="42"/>
    <m/>
  </r>
  <r>
    <x v="16"/>
    <x v="0"/>
    <d v="2025-02-08T00:00:00"/>
    <d v="2025-02-08T00:00:00"/>
    <s v="Family Workshop"/>
    <x v="0"/>
    <s v="Dallas Museum of Art"/>
    <s v="1717 N Harwood"/>
    <n v="75201"/>
    <n v="1"/>
    <n v="18"/>
    <m/>
    <n v="18"/>
    <m/>
  </r>
  <r>
    <x v="20"/>
    <x v="0"/>
    <d v="2025-02-08T00:00:00"/>
    <d v="2025-02-08T00:00:00"/>
    <s v="Children's Fun Day at the AAM"/>
    <x v="0"/>
    <s v="African American Museum"/>
    <s v="3536 Grand Avenue"/>
    <n v="75210"/>
    <n v="1"/>
    <m/>
    <n v="225"/>
    <n v="225"/>
    <m/>
  </r>
  <r>
    <x v="48"/>
    <x v="0"/>
    <d v="2025-02-08T00:00:00"/>
    <d v="2025-02-08T00:00:00"/>
    <s v="MAP"/>
    <x v="0"/>
    <s v="J. Erik Jonsson"/>
    <s v="1515 Young St"/>
    <n v="75201"/>
    <n v="1"/>
    <n v="0"/>
    <n v="14"/>
    <n v="14"/>
    <m/>
  </r>
  <r>
    <x v="24"/>
    <x v="0"/>
    <d v="2025-02-08T00:00:00"/>
    <d v="2025-02-08T00:00:00"/>
    <s v="Tech Truck "/>
    <x v="0"/>
    <s v="Dallas Young Makers Club"/>
    <s v="1515 Young St"/>
    <n v="75201"/>
    <n v="1"/>
    <m/>
    <n v="30"/>
    <n v="30"/>
    <m/>
  </r>
  <r>
    <x v="49"/>
    <x v="1"/>
    <d v="2025-02-08T00:00:00"/>
    <d v="2025-02-08T00:00:00"/>
    <s v="Bandan Koro Rehearsal "/>
    <x v="0"/>
    <s v="Sammons Center for the Arts"/>
    <s v="3630 Harry Hines Blvd"/>
    <n v="75219"/>
    <n v="1"/>
    <n v="0"/>
    <n v="20"/>
    <n v="20"/>
    <m/>
  </r>
  <r>
    <x v="49"/>
    <x v="0"/>
    <d v="2025-02-08T00:00:00"/>
    <d v="2025-02-08T00:00:00"/>
    <s v="BK Saturdays - Bandan Koro Community Class "/>
    <x v="0"/>
    <s v="Sammons Center for the Arts"/>
    <s v="3630 Harry Hines Blvd"/>
    <n v="75219"/>
    <n v="1"/>
    <n v="0"/>
    <n v="45"/>
    <n v="45"/>
    <m/>
  </r>
  <r>
    <x v="26"/>
    <x v="5"/>
    <d v="2025-02-08T00:00:00"/>
    <d v="2025-02-08T00:00:00"/>
    <s v="Dress Performance - FLY - Matinee"/>
    <x v="0"/>
    <s v="TBAAL "/>
    <s v="1309 Canton Street"/>
    <n v="75201"/>
    <n v="1"/>
    <n v="88"/>
    <n v="0"/>
    <n v="88"/>
    <m/>
  </r>
  <r>
    <x v="26"/>
    <x v="5"/>
    <d v="2025-02-08T00:00:00"/>
    <d v="2025-02-08T00:00:00"/>
    <s v="Dress Performance - FLY"/>
    <x v="0"/>
    <s v="TBAAL "/>
    <s v="1309 Canton Street"/>
    <n v="75201"/>
    <n v="1"/>
    <n v="146"/>
    <n v="0"/>
    <n v="146"/>
    <m/>
  </r>
  <r>
    <x v="26"/>
    <x v="1"/>
    <d v="2025-02-08T00:00:00"/>
    <d v="2025-02-08T00:00:00"/>
    <s v="Sunday Evening Theatre - 20 for 80"/>
    <x v="0"/>
    <s v="TBAAL "/>
    <s v="1309 Canton Street"/>
    <n v="75201"/>
    <n v="1"/>
    <n v="0"/>
    <n v="15"/>
    <n v="15"/>
    <m/>
  </r>
  <r>
    <x v="26"/>
    <x v="5"/>
    <d v="2025-02-08T00:00:00"/>
    <d v="2025-02-08T00:00:00"/>
    <s v="Sunday Evening Theatre - 20 for 80"/>
    <x v="0"/>
    <s v="TBAAL "/>
    <s v="1309 Canton Street"/>
    <n v="75201"/>
    <n v="1"/>
    <n v="56"/>
    <n v="0"/>
    <n v="56"/>
    <m/>
  </r>
  <r>
    <x v="28"/>
    <x v="0"/>
    <d v="2025-02-08T00:00:00"/>
    <d v="2025-02-08T00:00:00"/>
    <s v="Auditions"/>
    <x v="0"/>
    <s v="Bruce Wood Dance Studio"/>
    <s v="101 Howell St."/>
    <n v="75207"/>
    <n v="1"/>
    <m/>
    <n v="107"/>
    <n v="107"/>
    <m/>
  </r>
  <r>
    <x v="32"/>
    <x v="8"/>
    <d v="2025-02-08T00:00:00"/>
    <d v="2025-02-08T00:00:00"/>
    <s v="USAFF/KidFilm preview member screening of &quot;Paddington in Peru&quot;"/>
    <x v="0"/>
    <s v="Alamo Drafthouse Lake Highlands"/>
    <s v="6770 Abrams Rd"/>
    <n v="75231"/>
    <n v="1"/>
    <n v="0"/>
    <n v="200"/>
    <n v="200"/>
    <m/>
  </r>
  <r>
    <x v="11"/>
    <x v="3"/>
    <d v="2025-02-08T00:00:00"/>
    <d v="2025-02-08T00:00:00"/>
    <s v="The Importance of Being Earnest Callbacks"/>
    <x v="0"/>
    <s v="Caddo Office Reimagined"/>
    <s v="6301 Gaston Ave."/>
    <n v="75214"/>
    <n v="1"/>
    <n v="808"/>
    <n v="36"/>
    <n v="36"/>
    <m/>
  </r>
  <r>
    <x v="18"/>
    <x v="5"/>
    <d v="2025-02-08T00:00:00"/>
    <d v="2025-02-08T00:00:00"/>
    <s v="Valentines Tablao"/>
    <x v="0"/>
    <s v="La Cantera Arts Conservatory"/>
    <s v="1050 N Wesmoreland #328"/>
    <n v="75211"/>
    <n v="1"/>
    <n v="0"/>
    <n v="78"/>
    <n v="78"/>
    <m/>
  </r>
  <r>
    <x v="18"/>
    <x v="2"/>
    <d v="2025-02-08T00:00:00"/>
    <d v="2025-02-08T00:00:00"/>
    <s v="Cosmic Dance"/>
    <x v="0"/>
    <s v="La Cantera Arts Conservatory"/>
    <s v="1050 N Westmoreland #328"/>
    <n v="75211"/>
    <n v="1"/>
    <n v="0"/>
    <n v="20"/>
    <n v="20"/>
    <m/>
  </r>
  <r>
    <x v="48"/>
    <x v="0"/>
    <d v="2025-02-09T00:00:00"/>
    <d v="2025-02-09T00:00:00"/>
    <s v="PFF"/>
    <x v="1"/>
    <m/>
    <m/>
    <m/>
    <n v="1"/>
    <n v="0"/>
    <n v="25"/>
    <n v="25"/>
    <m/>
  </r>
  <r>
    <x v="2"/>
    <x v="0"/>
    <d v="2025-02-09T00:00:00"/>
    <d v="2025-02-09T00:00:00"/>
    <s v="AiR: Planting Seeds w/ Dani"/>
    <x v="0"/>
    <s v="Arts Mission Oak Cliff"/>
    <s v="410 S Windomere Ave"/>
    <n v="75208"/>
    <n v="1"/>
    <n v="6"/>
    <n v="2"/>
    <n v="8"/>
    <m/>
  </r>
  <r>
    <x v="9"/>
    <x v="5"/>
    <d v="2025-02-09T00:00:00"/>
    <d v="2025-02-09T00:00:00"/>
    <s v="Aztec Dance Workshop"/>
    <x v="0"/>
    <s v="Latino Cultural Center"/>
    <s v="2600 Live Oak St, Dallas, TX"/>
    <n v="75204"/>
    <n v="2"/>
    <m/>
    <n v="52"/>
    <n v="52"/>
    <m/>
  </r>
  <r>
    <x v="9"/>
    <x v="5"/>
    <d v="2025-02-09T00:00:00"/>
    <d v="2025-02-09T00:00:00"/>
    <s v="Tina's Journey "/>
    <x v="0"/>
    <s v="Latino Cultural Center"/>
    <s v="2600 Live Oak St, Dallas, TX"/>
    <n v="75204"/>
    <n v="2"/>
    <n v="35"/>
    <m/>
    <n v="35"/>
    <m/>
  </r>
  <r>
    <x v="39"/>
    <x v="1"/>
    <d v="2025-02-09T00:00:00"/>
    <d v="2025-02-09T00:00:00"/>
    <s v="Ensemble Rehearsals"/>
    <x v="0"/>
    <s v="Sammons Center for the Arts"/>
    <s v="3630 Harry Hines Blvd."/>
    <n v="75219"/>
    <n v="7"/>
    <n v="298"/>
    <n v="31"/>
    <n v="329"/>
    <m/>
  </r>
  <r>
    <x v="39"/>
    <x v="0"/>
    <d v="2025-02-09T00:00:00"/>
    <d v="2025-02-09T00:00:00"/>
    <s v="Conducting Class"/>
    <x v="0"/>
    <s v="Sammons Center for the Arts"/>
    <s v="3630 Harry Hines Blvd."/>
    <n v="75219"/>
    <n v="1"/>
    <n v="0"/>
    <n v="13"/>
    <n v="13"/>
    <m/>
  </r>
  <r>
    <x v="39"/>
    <x v="0"/>
    <d v="2025-02-09T00:00:00"/>
    <d v="2025-02-09T00:00:00"/>
    <s v="Conducting Class"/>
    <x v="0"/>
    <s v="Sammons Center for the Arts"/>
    <s v="3630 Harry Hines Blvd."/>
    <n v="75219"/>
    <n v="1"/>
    <n v="0"/>
    <n v="11"/>
    <n v="11"/>
    <m/>
  </r>
  <r>
    <x v="22"/>
    <x v="0"/>
    <d v="2025-02-09T00:00:00"/>
    <d v="2025-02-09T00:00:00"/>
    <s v="Outreach Program: Hopekids"/>
    <x v="0"/>
    <s v="Nasher Sculpture Center"/>
    <s v="2001 Flora St. "/>
    <n v="75201"/>
    <n v="1"/>
    <m/>
    <n v="48"/>
    <n v="48"/>
    <m/>
  </r>
  <r>
    <x v="40"/>
    <x v="5"/>
    <d v="2025-02-09T00:00:00"/>
    <d v="2025-02-09T00:00:00"/>
    <s v="Dallas Side-by-Side with GDCS"/>
    <x v="0"/>
    <s v="Lovers Lane UMC"/>
    <s v="9200 Inwood Rd. "/>
    <n v="75220"/>
    <n v="1"/>
    <m/>
    <n v="304"/>
    <n v="304"/>
    <m/>
  </r>
  <r>
    <x v="26"/>
    <x v="3"/>
    <d v="2025-02-09T00:00:00"/>
    <d v="2025-02-09T00:00:00"/>
    <s v="Reunion Church"/>
    <x v="0"/>
    <s v="TBAAL "/>
    <s v="1309 Canton Street"/>
    <n v="75201"/>
    <n v="1"/>
    <n v="1"/>
    <n v="541"/>
    <n v="541"/>
    <m/>
  </r>
  <r>
    <x v="33"/>
    <x v="0"/>
    <d v="2025-02-09T00:00:00"/>
    <d v="2025-02-09T00:00:00"/>
    <s v="ORPHEUS AND EURYDICE Post-Opera Talk"/>
    <x v="0"/>
    <s v="Winspear Opera House"/>
    <s v="2403 Flora St"/>
    <n v="75201"/>
    <n v="1"/>
    <n v="0"/>
    <n v="141"/>
    <n v="141"/>
    <m/>
  </r>
  <r>
    <x v="32"/>
    <x v="8"/>
    <d v="2025-02-09T00:00:00"/>
    <d v="2025-02-09T00:00:00"/>
    <s v="USAFF co-presents Sunday Epics series screening of &quot;Gone with the Wind&quot; (presented with the Angelika Dallas)"/>
    <x v="0"/>
    <s v="Angelika Film Center Dallas"/>
    <s v="5321 E Mockingbird Ln"/>
    <n v="75206"/>
    <n v="1"/>
    <n v="74"/>
    <n v="0"/>
    <n v="74"/>
    <m/>
  </r>
  <r>
    <x v="7"/>
    <x v="6"/>
    <d v="2025-02-10T00:00:00"/>
    <d v="2025-02-10T00:00:00"/>
    <s v="Networking organization meeting"/>
    <x v="1"/>
    <s v="Virtual "/>
    <s v="Virtual "/>
    <s v="Virtual "/>
    <n v="1"/>
    <n v="0"/>
    <n v="5"/>
    <n v="5"/>
    <m/>
  </r>
  <r>
    <x v="44"/>
    <x v="2"/>
    <d v="2025-02-10T00:00:00"/>
    <d v="2025-02-10T00:00:00"/>
    <s v="Awaken Creativity Visual Artist Group"/>
    <x v="0"/>
    <s v="Central Commons"/>
    <s v="4711 Westside Dr"/>
    <n v="75209"/>
    <n v="1"/>
    <n v="18"/>
    <n v="0"/>
    <n v="18"/>
    <m/>
  </r>
  <r>
    <x v="25"/>
    <x v="10"/>
    <s v="N/A"/>
    <s v="N/A"/>
    <s v="NO EVENTS- FEB 2025"/>
    <x v="2"/>
    <m/>
    <m/>
    <m/>
    <m/>
    <m/>
    <m/>
    <n v="0"/>
    <m/>
  </r>
  <r>
    <x v="5"/>
    <x v="2"/>
    <d v="2025-02-10T00:00:00"/>
    <d v="2025-02-15T00:00:00"/>
    <s v="BNTC Classes"/>
    <x v="0"/>
    <s v="BNT Studios"/>
    <s v="10675 E. Northwest Higway, Suite 2400"/>
    <n v="75238"/>
    <n v="17"/>
    <n v="54"/>
    <n v="13"/>
    <n v="67"/>
    <m/>
  </r>
  <r>
    <x v="5"/>
    <x v="1"/>
    <d v="2025-02-10T00:00:00"/>
    <d v="2025-02-15T00:00:00"/>
    <s v="Mackenzie Jones - Epek"/>
    <x v="0"/>
    <s v="BNT Studios"/>
    <s v="10675 E. Northwest Higway, Suite 2400"/>
    <n v="75238"/>
    <n v="5"/>
    <n v="0"/>
    <n v="32"/>
    <n v="32"/>
    <m/>
  </r>
  <r>
    <x v="5"/>
    <x v="1"/>
    <d v="2025-02-10T00:00:00"/>
    <d v="2025-02-15T00:00:00"/>
    <s v="My First Classic - Don Quixote"/>
    <x v="0"/>
    <s v="BNT Studios"/>
    <s v="10675 E. Northwest Higway, Suite 2400"/>
    <n v="75238"/>
    <n v="5"/>
    <n v="0"/>
    <n v="32"/>
    <n v="32"/>
    <m/>
  </r>
  <r>
    <x v="7"/>
    <x v="0"/>
    <d v="2025-02-10T00:00:00"/>
    <d v="2025-02-10T00:00:00"/>
    <s v="(A)Live"/>
    <x v="0"/>
    <s v="Sudie L. Williams TAG Academy"/>
    <s v="12600 Welch Rd"/>
    <n v="75244"/>
    <n v="1"/>
    <n v="0"/>
    <n v="11"/>
    <n v="11"/>
    <m/>
  </r>
  <r>
    <x v="7"/>
    <x v="0"/>
    <d v="2025-02-10T00:00:00"/>
    <d v="2025-02-10T00:00:00"/>
    <s v="Creative Solutions"/>
    <x v="0"/>
    <s v="Evening Reporting Center (ERC)"/>
    <s v="1673 Terre Colony Ct"/>
    <n v="75211"/>
    <n v="1"/>
    <n v="0"/>
    <n v="9"/>
    <n v="9"/>
    <m/>
  </r>
  <r>
    <x v="7"/>
    <x v="0"/>
    <d v="2025-02-10T00:00:00"/>
    <d v="2025-02-10T00:00:00"/>
    <s v="Thriving Minds After School"/>
    <x v="0"/>
    <s v="Lakewood Elementary School"/>
    <s v="3000 Hillbrook St"/>
    <n v="75214"/>
    <n v="1"/>
    <n v="0"/>
    <n v="42"/>
    <n v="42"/>
    <m/>
  </r>
  <r>
    <x v="7"/>
    <x v="0"/>
    <d v="2025-02-10T00:00:00"/>
    <d v="2025-02-10T00:00:00"/>
    <s v="Thriving Minds After School"/>
    <x v="0"/>
    <s v="Nathan Adams Elementary School"/>
    <s v="12600 Welch Rd"/>
    <n v="75244"/>
    <n v="1"/>
    <n v="0"/>
    <n v="24"/>
    <n v="24"/>
    <m/>
  </r>
  <r>
    <x v="7"/>
    <x v="0"/>
    <d v="2025-02-10T00:00:00"/>
    <d v="2025-02-10T00:00:00"/>
    <s v="Thriving Minds After School"/>
    <x v="0"/>
    <s v="Montessori Academy at Onesimo Hernandez"/>
    <s v="5555 Maple Ave"/>
    <n v="75235"/>
    <n v="1"/>
    <n v="0"/>
    <n v="37"/>
    <n v="37"/>
    <m/>
  </r>
  <r>
    <x v="7"/>
    <x v="0"/>
    <d v="2025-02-10T00:00:00"/>
    <d v="2025-02-10T00:00:00"/>
    <s v="Thriving Minds After School"/>
    <x v="0"/>
    <s v="Prestonwood Montessori at E.D. Walker"/>
    <s v="5700 Wozencraft Dr"/>
    <s v=" 75230"/>
    <n v="1"/>
    <n v="0"/>
    <n v="54"/>
    <n v="54"/>
    <m/>
  </r>
  <r>
    <x v="7"/>
    <x v="0"/>
    <d v="2025-02-10T00:00:00"/>
    <d v="2025-02-10T00:00:00"/>
    <s v="Thriving Minds After School"/>
    <x v="0"/>
    <s v="Rosemont Lower School"/>
    <s v="1919 Stevens Forest Dr"/>
    <n v="75208"/>
    <n v="1"/>
    <n v="0"/>
    <n v="79"/>
    <n v="79"/>
    <m/>
  </r>
  <r>
    <x v="7"/>
    <x v="0"/>
    <d v="2025-02-10T00:00:00"/>
    <d v="2025-02-10T00:00:00"/>
    <s v="Thriving Minds After School"/>
    <x v="0"/>
    <s v="Rosemont Upper School"/>
    <s v="719 N Montclair Ave"/>
    <n v="75208"/>
    <n v="1"/>
    <n v="0"/>
    <n v="16"/>
    <n v="16"/>
    <m/>
  </r>
  <r>
    <x v="7"/>
    <x v="0"/>
    <d v="2025-02-10T00:00:00"/>
    <d v="2025-02-10T00:00:00"/>
    <s v="Thriving Minds After School"/>
    <x v="0"/>
    <s v="Harry C. Withers Elementary School"/>
    <s v="3959 Northhaven Rd"/>
    <n v="75229"/>
    <n v="1"/>
    <n v="0"/>
    <n v="72"/>
    <n v="72"/>
    <m/>
  </r>
  <r>
    <x v="7"/>
    <x v="0"/>
    <d v="2025-02-10T00:00:00"/>
    <d v="2025-02-10T00:00:00"/>
    <s v="Signature Practices and SEL 201 Reach Council January 2025"/>
    <x v="0"/>
    <s v="Big Thought HQ"/>
    <s v="1409 Botham Jean Blvd., Suite 1015"/>
    <n v="75215"/>
    <n v="1"/>
    <n v="0"/>
    <n v="14"/>
    <n v="14"/>
    <m/>
  </r>
  <r>
    <x v="9"/>
    <x v="5"/>
    <d v="2025-02-10T00:00:00"/>
    <d v="2025-02-10T00:00:00"/>
    <s v="Payasos.Clowns"/>
    <x v="0"/>
    <s v="School of TAG at Pleasant Grove ES"/>
    <s v="9610 Bruton Rd Dallas, Texas,"/>
    <n v="75217"/>
    <n v="1"/>
    <n v="158"/>
    <n v="0"/>
    <n v="158"/>
    <m/>
  </r>
  <r>
    <x v="13"/>
    <x v="1"/>
    <d v="2025-02-10T00:00:00"/>
    <d v="2025-02-17T00:00:00"/>
    <s v="James and the Giant Peach- audition/callback"/>
    <x v="0"/>
    <s v="Rosewood Center for Family Arts"/>
    <s v="5938 Skillman St"/>
    <n v="75231"/>
    <n v="3"/>
    <m/>
    <n v="105"/>
    <n v="105"/>
    <m/>
  </r>
  <r>
    <x v="13"/>
    <x v="3"/>
    <d v="2025-02-10T00:00:00"/>
    <d v="2025-02-10T00:00:00"/>
    <s v="Rental- other arts"/>
    <x v="0"/>
    <s v="Rosewood Center for Family Arts"/>
    <s v="5938 Skillman St"/>
    <n v="75231"/>
    <n v="1"/>
    <m/>
    <n v="10"/>
    <n v="10"/>
    <m/>
  </r>
  <r>
    <x v="16"/>
    <x v="0"/>
    <d v="2025-02-10T00:00:00"/>
    <d v="2025-02-10T00:00:00"/>
    <s v="Art Babies"/>
    <x v="0"/>
    <s v="Dallas Museum of Art"/>
    <s v="1717 N Harwood"/>
    <n v="75201"/>
    <n v="3"/>
    <n v="63"/>
    <m/>
    <n v="63"/>
    <m/>
  </r>
  <r>
    <x v="45"/>
    <x v="1"/>
    <d v="2025-02-10T00:00:00"/>
    <d v="2025-02-10T00:00:00"/>
    <s v="ACDA Rehearsal"/>
    <x v="0"/>
    <s v="Meyerson"/>
    <s v="2301 Flora Street"/>
    <n v="75201"/>
    <n v="1"/>
    <n v="31"/>
    <n v="5"/>
    <n v="36"/>
    <m/>
  </r>
  <r>
    <x v="45"/>
    <x v="1"/>
    <d v="2025-02-10T00:00:00"/>
    <d v="2025-02-10T00:00:00"/>
    <s v="Regular Rehearsal"/>
    <x v="0"/>
    <s v="Lovers Lane UMC"/>
    <s v="9200 Inwood Road"/>
    <n v="75220"/>
    <n v="1"/>
    <n v="83"/>
    <n v="15"/>
    <n v="98"/>
    <m/>
  </r>
  <r>
    <x v="39"/>
    <x v="0"/>
    <d v="2025-02-10T00:00:00"/>
    <d v="2025-02-10T00:00:00"/>
    <s v="Mentoring/Clinic (LRS)"/>
    <x v="0"/>
    <s v="Greiner Middle School"/>
    <s v="501 S Edgefield Ave"/>
    <n v="75208"/>
    <n v="2"/>
    <n v="0"/>
    <n v="70"/>
    <n v="70"/>
    <m/>
  </r>
  <r>
    <x v="39"/>
    <x v="0"/>
    <d v="2025-02-10T00:00:00"/>
    <d v="2025-02-10T00:00:00"/>
    <s v="Mentoring/Clinic (CR)"/>
    <x v="0"/>
    <s v="WT White High School"/>
    <s v="4505 Ridgeside Dr"/>
    <n v="75244"/>
    <n v="1"/>
    <n v="0"/>
    <n v="20"/>
    <n v="20"/>
    <m/>
  </r>
  <r>
    <x v="39"/>
    <x v="0"/>
    <d v="2025-02-10T00:00:00"/>
    <d v="2025-02-10T00:00:00"/>
    <s v="Mentoring/Clinic (BA)"/>
    <x v="0"/>
    <s v="Bedford Law Academy"/>
    <s v="1303 Reynoldston Ln"/>
    <n v="75232"/>
    <n v="1"/>
    <n v="0"/>
    <n v="11"/>
    <n v="11"/>
    <m/>
  </r>
  <r>
    <x v="39"/>
    <x v="0"/>
    <d v="2025-02-10T00:00:00"/>
    <d v="2025-02-10T00:00:00"/>
    <s v="Mentoring/Clinic (LRS)"/>
    <x v="0"/>
    <s v="Townview High School"/>
    <s v="1201 E 8th St"/>
    <n v="75203"/>
    <n v="1"/>
    <n v="0"/>
    <n v="20"/>
    <n v="20"/>
    <m/>
  </r>
  <r>
    <x v="39"/>
    <x v="0"/>
    <d v="2025-02-10T00:00:00"/>
    <d v="2025-02-10T00:00:00"/>
    <s v="Mentoring/Clinic (JD)"/>
    <x v="0"/>
    <s v="Greiner Middle School"/>
    <s v="501 S Edgefield Ave"/>
    <n v="75208"/>
    <n v="1"/>
    <n v="0"/>
    <n v="50"/>
    <n v="50"/>
    <m/>
  </r>
  <r>
    <x v="21"/>
    <x v="0"/>
    <d v="2025-02-10T00:00:00"/>
    <d v="2025-02-28T00:00:00"/>
    <s v="D-PAC"/>
    <x v="0"/>
    <s v="N. Dallas High School"/>
    <s v="3129 N. Haskell Ave."/>
    <n v="75204"/>
    <n v="2"/>
    <n v="0"/>
    <n v="9"/>
    <n v="9"/>
    <m/>
  </r>
  <r>
    <x v="21"/>
    <x v="0"/>
    <d v="2025-02-10T00:00:00"/>
    <d v="2025-02-28T00:00:00"/>
    <s v="D-PAC"/>
    <x v="0"/>
    <s v="Skyline High School"/>
    <s v="7777 Forney Rd."/>
    <n v="75227"/>
    <n v="2"/>
    <n v="0"/>
    <n v="9"/>
    <n v="9"/>
    <m/>
  </r>
  <r>
    <x v="27"/>
    <x v="0"/>
    <d v="2025-02-10T00:00:00"/>
    <d v="2025-02-28T00:00:00"/>
    <s v="Intro to Playwriting (DPAC)"/>
    <x v="0"/>
    <s v="North Dallas High School"/>
    <s v="3120 N Haskell Ave, Dallas, TX "/>
    <n v="75204"/>
    <n v="2"/>
    <m/>
    <n v="9"/>
    <n v="9"/>
    <m/>
  </r>
  <r>
    <x v="27"/>
    <x v="0"/>
    <d v="2025-02-10T00:00:00"/>
    <d v="2025-02-28T00:00:00"/>
    <s v="Intro to Playwriting (DPAC)"/>
    <x v="0"/>
    <s v="Skyline High School"/>
    <s v="7777 Forney Rd, Dallas, TX "/>
    <n v="75227"/>
    <n v="2"/>
    <m/>
    <n v="9"/>
    <n v="9"/>
    <m/>
  </r>
  <r>
    <x v="48"/>
    <x v="0"/>
    <d v="2025-02-10T00:00:00"/>
    <d v="2025-02-10T00:00:00"/>
    <s v="MAP"/>
    <x v="0"/>
    <s v="Undermain Theater"/>
    <s v="3200 Main St"/>
    <n v="5226"/>
    <n v="1"/>
    <n v="0"/>
    <n v="5"/>
    <n v="5"/>
    <m/>
  </r>
  <r>
    <x v="24"/>
    <x v="0"/>
    <d v="2025-02-10T00:00:00"/>
    <d v="2025-02-10T00:00:00"/>
    <s v="Onsite Lab: Brain Power - Dissection"/>
    <x v="0"/>
    <s v="Perot Museum of Nature and Science"/>
    <s v="2201 N Field Street"/>
    <n v="75201"/>
    <n v="1"/>
    <n v="13"/>
    <n v="4"/>
    <n v="17"/>
    <m/>
  </r>
  <r>
    <x v="47"/>
    <x v="1"/>
    <d v="2025-02-10T00:00:00"/>
    <d v="2025-02-13T00:00:00"/>
    <s v="Como Agua Para Chocolate "/>
    <x v="0"/>
    <s v="LCC"/>
    <s v="2600 Live Oak"/>
    <n v="75204"/>
    <n v="4"/>
    <n v="0"/>
    <n v="36"/>
    <n v="36"/>
    <m/>
  </r>
  <r>
    <x v="47"/>
    <x v="1"/>
    <d v="2025-02-10T00:00:00"/>
    <d v="2025-02-21T00:00:00"/>
    <s v="In the Beginning"/>
    <x v="0"/>
    <s v="TD Studio"/>
    <s v="1230 River Bend Drive #111"/>
    <n v="75247"/>
    <n v="10"/>
    <n v="0"/>
    <n v="80"/>
    <n v="80"/>
    <m/>
  </r>
  <r>
    <x v="26"/>
    <x v="7"/>
    <d v="2025-02-10T00:00:00"/>
    <d v="2025-02-16T00:00:00"/>
    <s v="History of TBAAL"/>
    <x v="0"/>
    <s v="TBAAL "/>
    <s v="1309 Canton Street"/>
    <n v="75201"/>
    <n v="1"/>
    <n v="0"/>
    <n v="898"/>
    <n v="898"/>
    <m/>
  </r>
  <r>
    <x v="26"/>
    <x v="0"/>
    <d v="2025-02-10T00:00:00"/>
    <d v="2025-02-10T00:00:00"/>
    <s v="Performing Arts Matters Afterschool Prog."/>
    <x v="0"/>
    <s v="Various Schools"/>
    <s v="N/A"/>
    <s v="N/A"/>
    <n v="1"/>
    <n v="0"/>
    <n v="341"/>
    <n v="341"/>
    <m/>
  </r>
  <r>
    <x v="33"/>
    <x v="0"/>
    <d v="2025-02-10T00:00:00"/>
    <d v="2025-02-10T00:00:00"/>
    <s v="Opera in a Suitcase - Workshop"/>
    <x v="0"/>
    <s v="Bowie Elementary"/>
    <s v="7643 LaManga"/>
    <n v="75248"/>
    <n v="1"/>
    <n v="0"/>
    <n v="24"/>
    <n v="24"/>
    <m/>
  </r>
  <r>
    <x v="46"/>
    <x v="3"/>
    <d v="2025-02-10T00:00:00"/>
    <d v="2025-02-10T00:00:00"/>
    <s v="Board Meeting"/>
    <x v="1"/>
    <m/>
    <m/>
    <m/>
    <n v="1"/>
    <n v="0"/>
    <n v="20"/>
    <n v="77"/>
    <m/>
  </r>
  <r>
    <x v="11"/>
    <x v="3"/>
    <d v="2025-02-10T00:00:00"/>
    <d v="2025-02-10T00:00:00"/>
    <s v="Board Meeting"/>
    <x v="1"/>
    <s v="Virtual"/>
    <s v="Virtual"/>
    <s v="Virtual"/>
    <n v="1"/>
    <m/>
    <n v="16"/>
    <n v="16"/>
    <m/>
  </r>
  <r>
    <x v="37"/>
    <x v="0"/>
    <d v="2025-02-11T00:00:00"/>
    <d v="2025-02-11T00:00:00"/>
    <s v="2425-102A Cancer Support North Texas"/>
    <x v="1"/>
    <s v="Virtual"/>
    <s v="Virtual"/>
    <s v="Virtual"/>
    <n v="1"/>
    <n v="0"/>
    <n v="7"/>
    <n v="7"/>
    <m/>
  </r>
  <r>
    <x v="7"/>
    <x v="6"/>
    <d v="2025-02-11T00:00:00"/>
    <d v="2025-02-11T00:00:00"/>
    <s v="Arkua meeting"/>
    <x v="1"/>
    <s v="Virtual "/>
    <s v="Virtual"/>
    <s v="Virtual"/>
    <n v="1"/>
    <n v="0"/>
    <n v="4"/>
    <n v="4"/>
    <m/>
  </r>
  <r>
    <x v="7"/>
    <x v="0"/>
    <d v="2025-02-11T00:00:00"/>
    <d v="2025-02-11T00:00:00"/>
    <s v="City of Dallas - Community Mental Health"/>
    <x v="1"/>
    <s v="Virtual"/>
    <s v="Virtual"/>
    <s v="Virtual"/>
    <n v="1"/>
    <n v="0"/>
    <n v="420"/>
    <n v="420"/>
    <m/>
  </r>
  <r>
    <x v="44"/>
    <x v="3"/>
    <d v="2025-02-11T00:00:00"/>
    <d v="2025-02-11T00:00:00"/>
    <s v="Performing Arts Mixer"/>
    <x v="0"/>
    <s v="Celestial Beerworks"/>
    <s v="2530 Butler St "/>
    <n v="75235"/>
    <n v="1"/>
    <n v="0"/>
    <n v="30"/>
    <n v="30"/>
    <m/>
  </r>
  <r>
    <x v="0"/>
    <x v="1"/>
    <d v="2025-02-11T00:00:00"/>
    <d v="2025-02-11T00:00:00"/>
    <s v="Professional Ballet Folklorico Company"/>
    <x v="0"/>
    <s v="Anita Martinez Recreation Center"/>
    <s v="3212 N Winnetka Ave, Dallas, TX 75212"/>
    <n v="75212"/>
    <n v="1"/>
    <n v="10"/>
    <n v="0"/>
    <n v="10"/>
    <m/>
  </r>
  <r>
    <x v="1"/>
    <x v="0"/>
    <d v="2025-02-11T00:00:00"/>
    <d v="2025-02-11T00:00:00"/>
    <s v="Streamliners ECRR"/>
    <x v="0"/>
    <s v="Uplift White Rock Prep"/>
    <s v="7370 Valley Glen Drive, Dallas, TX "/>
    <n v="75228"/>
    <n v="8"/>
    <m/>
    <n v="85"/>
    <n v="85"/>
    <m/>
  </r>
  <r>
    <x v="7"/>
    <x v="0"/>
    <d v="2025-02-11T00:00:00"/>
    <d v="2025-02-11T00:00:00"/>
    <s v="(A)Live"/>
    <x v="0"/>
    <s v="Sudie L. Williams TAG Academy"/>
    <s v="12600 Welch Rd"/>
    <n v="75244"/>
    <n v="1"/>
    <n v="0"/>
    <n v="5"/>
    <n v="5"/>
    <m/>
  </r>
  <r>
    <x v="7"/>
    <x v="0"/>
    <d v="2025-02-11T00:00:00"/>
    <d v="2025-02-11T00:00:00"/>
    <s v="Thriving Minds After School"/>
    <x v="0"/>
    <s v="Lakewood Elementary School"/>
    <s v="3000 Hillbrook St"/>
    <n v="75214"/>
    <n v="1"/>
    <n v="0"/>
    <n v="41"/>
    <n v="41"/>
    <m/>
  </r>
  <r>
    <x v="7"/>
    <x v="0"/>
    <d v="2025-02-11T00:00:00"/>
    <d v="2025-02-11T00:00:00"/>
    <s v="Thriving Minds After School"/>
    <x v="0"/>
    <s v="Nathan Adams Elementary School"/>
    <s v="12600 Welch Rd"/>
    <n v="75244"/>
    <n v="1"/>
    <n v="0"/>
    <n v="25"/>
    <n v="25"/>
    <m/>
  </r>
  <r>
    <x v="7"/>
    <x v="0"/>
    <d v="2025-02-11T00:00:00"/>
    <d v="2025-02-11T00:00:00"/>
    <s v="Thriving Minds After School"/>
    <x v="0"/>
    <s v="Montessori Academy at Onesimo Hernandez"/>
    <s v="5555 Maple Ave"/>
    <n v="75235"/>
    <n v="1"/>
    <n v="0"/>
    <n v="44"/>
    <n v="44"/>
    <m/>
  </r>
  <r>
    <x v="7"/>
    <x v="0"/>
    <d v="2025-02-11T00:00:00"/>
    <d v="2025-02-11T00:00:00"/>
    <s v="Thriving Minds After School"/>
    <x v="0"/>
    <s v="Prestonwood Montessori at E.D. Walker"/>
    <s v="5700 Wozencraft Dr"/>
    <s v=" 75230"/>
    <n v="1"/>
    <n v="0"/>
    <n v="51"/>
    <n v="51"/>
    <m/>
  </r>
  <r>
    <x v="7"/>
    <x v="0"/>
    <d v="2025-02-11T00:00:00"/>
    <d v="2025-02-11T00:00:00"/>
    <s v="Thriving Minds After School"/>
    <x v="0"/>
    <s v="Rosemont Lower School"/>
    <s v="1919 Stevens Forest Dr"/>
    <n v="75208"/>
    <n v="1"/>
    <n v="0"/>
    <n v="84"/>
    <n v="84"/>
    <m/>
  </r>
  <r>
    <x v="7"/>
    <x v="0"/>
    <d v="2025-02-11T00:00:00"/>
    <d v="2025-02-11T00:00:00"/>
    <s v="Thriving Minds After School"/>
    <x v="0"/>
    <s v="Rosemont Upper School"/>
    <s v="719 N Montclair Ave"/>
    <n v="75208"/>
    <n v="1"/>
    <n v="0"/>
    <n v="19"/>
    <n v="19"/>
    <m/>
  </r>
  <r>
    <x v="7"/>
    <x v="0"/>
    <d v="2025-02-11T00:00:00"/>
    <d v="2025-02-11T00:00:00"/>
    <s v="Thriving Minds After School"/>
    <x v="0"/>
    <s v="Harry C. Withers Elementary School"/>
    <s v="3959 Northhaven Rd"/>
    <n v="75229"/>
    <n v="1"/>
    <n v="0"/>
    <n v="75"/>
    <n v="75"/>
    <m/>
  </r>
  <r>
    <x v="7"/>
    <x v="0"/>
    <d v="2025-02-11T00:00:00"/>
    <d v="2025-02-11T00:00:00"/>
    <s v="Game Design: The Porcelain Child"/>
    <x v="0"/>
    <s v="Big Thought HQ"/>
    <s v="1409 Botham Jean Blvd., Suite 1015"/>
    <n v="75215"/>
    <n v="1"/>
    <n v="0"/>
    <n v="16"/>
    <n v="16"/>
    <m/>
  </r>
  <r>
    <x v="7"/>
    <x v="0"/>
    <d v="2025-02-11T00:00:00"/>
    <d v="2025-02-11T00:00:00"/>
    <s v="6DQ-R - Observation"/>
    <x v="0"/>
    <s v="Prestonwood Montessori at E.D. Walker"/>
    <s v="5700 Wozencraft Dr"/>
    <s v=" 75230"/>
    <n v="1"/>
    <n v="0"/>
    <n v="5"/>
    <n v="5"/>
    <m/>
  </r>
  <r>
    <x v="7"/>
    <x v="0"/>
    <d v="2025-02-11T00:00:00"/>
    <d v="2025-02-11T00:00:00"/>
    <s v="6DQ-R - Observation"/>
    <x v="0"/>
    <s v="Prestonwood Montessori at E.D. Walker"/>
    <s v="5700 Wozencraft Dr"/>
    <s v=" 75230"/>
    <n v="1"/>
    <n v="0"/>
    <n v="8"/>
    <n v="8"/>
    <m/>
  </r>
  <r>
    <x v="9"/>
    <x v="5"/>
    <d v="2025-02-11T00:00:00"/>
    <d v="2025-02-11T00:00:00"/>
    <s v="Tina's Journey "/>
    <x v="0"/>
    <s v="Latino Cultural Center"/>
    <s v="2602 Live Oak St, Dallas, TX"/>
    <n v="75204"/>
    <n v="1"/>
    <n v="84"/>
    <n v="0"/>
    <n v="84"/>
    <m/>
  </r>
  <r>
    <x v="13"/>
    <x v="3"/>
    <d v="2025-02-11T00:00:00"/>
    <d v="2025-02-11T00:00:00"/>
    <s v="Children's Health visit- in-person- Pete the Cat"/>
    <x v="0"/>
    <s v="Children's Health Dallas"/>
    <s v="1935 Medical District Dr"/>
    <n v="75235"/>
    <n v="1"/>
    <m/>
    <n v="75"/>
    <n v="75"/>
    <m/>
  </r>
  <r>
    <x v="17"/>
    <x v="10"/>
    <s v="N/A"/>
    <s v="N/A"/>
    <s v="NO EVENTS- FEB 2025"/>
    <x v="2"/>
    <m/>
    <m/>
    <m/>
    <m/>
    <m/>
    <m/>
    <n v="0"/>
    <m/>
  </r>
  <r>
    <x v="13"/>
    <x v="3"/>
    <d v="2025-02-11T00:00:00"/>
    <d v="2025-02-11T00:00:00"/>
    <s v="Rental- COP"/>
    <x v="0"/>
    <s v="Rosewood Center for Family Arts"/>
    <s v="5938 Skillman St"/>
    <n v="75231"/>
    <n v="2"/>
    <m/>
    <n v="20"/>
    <n v="20"/>
    <m/>
  </r>
  <r>
    <x v="14"/>
    <x v="9"/>
    <d v="2025-02-11T00:00:00"/>
    <d v="2025-02-11T00:00:00"/>
    <s v="Pilot Point High School"/>
    <x v="0"/>
    <s v="The Sixth Floor Museum at Dealey Plaza"/>
    <s v="411 Elm Street"/>
    <n v="75204"/>
    <n v="1"/>
    <n v="0"/>
    <n v="60"/>
    <n v="60"/>
    <m/>
  </r>
  <r>
    <x v="14"/>
    <x v="9"/>
    <d v="2025-02-11T00:00:00"/>
    <d v="2025-02-11T00:00:00"/>
    <s v="St. Philips School and Community"/>
    <x v="0"/>
    <s v="The Sixth Floor Museum at Dealey Plaza"/>
    <s v="411 Elm Street"/>
    <n v="75204"/>
    <n v="1"/>
    <n v="0"/>
    <n v="17"/>
    <n v="17"/>
    <m/>
  </r>
  <r>
    <x v="14"/>
    <x v="0"/>
    <d v="2025-02-11T00:00:00"/>
    <d v="2025-02-11T00:00:00"/>
    <s v="St. Philips School and Community"/>
    <x v="0"/>
    <s v="The Sixth Floor Museum at Dealey Plaza"/>
    <s v="411 Elm Street"/>
    <n v="75204"/>
    <n v="1"/>
    <n v="0"/>
    <n v="19"/>
    <n v="19"/>
    <m/>
  </r>
  <r>
    <x v="16"/>
    <x v="0"/>
    <d v="2025-02-11T00:00:00"/>
    <d v="2025-02-11T00:00:00"/>
    <s v="Citywide Youth Program"/>
    <x v="0"/>
    <s v="Readers2Leaders"/>
    <s v="2800 N Hampton Rd, #120"/>
    <n v="75212"/>
    <n v="1"/>
    <m/>
    <n v="40"/>
    <n v="40"/>
    <m/>
  </r>
  <r>
    <x v="39"/>
    <x v="0"/>
    <d v="2025-02-11T00:00:00"/>
    <d v="2025-02-11T00:00:00"/>
    <s v="Mentoring/Clinic (MB)"/>
    <x v="0"/>
    <s v="Piedmont Global Academy"/>
    <s v="7625 Hume Dr, Dallas"/>
    <n v="75227"/>
    <n v="2"/>
    <n v="0"/>
    <n v="31"/>
    <n v="31"/>
    <m/>
  </r>
  <r>
    <x v="39"/>
    <x v="0"/>
    <d v="2025-02-11T00:00:00"/>
    <d v="2025-02-11T00:00:00"/>
    <s v="Mentoring/Clinic (PT)"/>
    <x v="0"/>
    <s v="Irma Rangel"/>
    <s v="1718 Robert B Cullum Blvd"/>
    <n v="75210"/>
    <n v="1"/>
    <n v="0"/>
    <n v="50"/>
    <n v="50"/>
    <m/>
  </r>
  <r>
    <x v="39"/>
    <x v="0"/>
    <d v="2025-02-11T00:00:00"/>
    <d v="2025-02-11T00:00:00"/>
    <s v="Mentoring/Clinic (DP)"/>
    <x v="0"/>
    <s v="Solar Prep"/>
    <s v="2617 N Henderson Ave"/>
    <n v="75206"/>
    <n v="1"/>
    <n v="0"/>
    <n v="45"/>
    <n v="45"/>
    <m/>
  </r>
  <r>
    <x v="21"/>
    <x v="0"/>
    <d v="2025-02-11T00:00:00"/>
    <d v="2025-02-28T00:00:00"/>
    <s v="D-PAC"/>
    <x v="0"/>
    <s v="Bryan Adams High School"/>
    <s v="2101 Millmar Dr. "/>
    <n v="75228"/>
    <n v="3"/>
    <n v="0"/>
    <n v="24"/>
    <n v="24"/>
    <m/>
  </r>
  <r>
    <x v="27"/>
    <x v="0"/>
    <d v="2025-02-11T00:00:00"/>
    <d v="2025-02-28T00:00:00"/>
    <s v="Intro to Playwriting (DPAC)"/>
    <x v="0"/>
    <s v="Bryan Adams High School"/>
    <s v="2101 Millmar Dr, Dallas, TX"/>
    <n v="75228"/>
    <n v="3"/>
    <m/>
    <n v="24"/>
    <n v="24"/>
    <m/>
  </r>
  <r>
    <x v="51"/>
    <x v="0"/>
    <d v="2025-02-11T00:00:00"/>
    <d v="2025-02-14T00:00:00"/>
    <s v="Voyager I: Mobile Arts and Well-Being Studio Workshops"/>
    <x v="0"/>
    <s v="Uplift Williams Primary School"/>
    <s v="1750 Viceroy Dr"/>
    <n v="75235"/>
    <n v="20"/>
    <n v="0"/>
    <n v="601"/>
    <n v="601"/>
    <m/>
  </r>
  <r>
    <x v="24"/>
    <x v="0"/>
    <d v="2025-02-11T00:00:00"/>
    <d v="2025-02-11T00:00:00"/>
    <s v="Tech Truck "/>
    <x v="0"/>
    <s v="United to Learn - Spring Cohort"/>
    <s v="2001 Deer Path Dr"/>
    <n v="75216"/>
    <n v="1"/>
    <m/>
    <n v="16"/>
    <n v="16"/>
    <m/>
  </r>
  <r>
    <x v="24"/>
    <x v="0"/>
    <d v="2025-02-11T00:00:00"/>
    <d v="2025-02-11T00:00:00"/>
    <s v="Tech Truck "/>
    <x v="0"/>
    <s v="United to Learn - Spring Cohort"/>
    <s v="5700 Bexar St"/>
    <n v="75215"/>
    <n v="1"/>
    <m/>
    <n v="20"/>
    <n v="20"/>
    <m/>
  </r>
  <r>
    <x v="26"/>
    <x v="3"/>
    <d v="2025-02-11T00:00:00"/>
    <d v="2025-02-11T00:00:00"/>
    <s v="Conductors meeting"/>
    <x v="0"/>
    <s v="TBAAL "/>
    <s v="1309 Canton Street"/>
    <n v="75201"/>
    <n v="1"/>
    <n v="0"/>
    <n v="8"/>
    <n v="8"/>
    <m/>
  </r>
  <r>
    <x v="26"/>
    <x v="3"/>
    <d v="2025-02-11T00:00:00"/>
    <d v="2025-02-11T00:00:00"/>
    <s v="Urban League YP Meeting"/>
    <x v="0"/>
    <s v="TBAAL "/>
    <s v="1309 Canton Street"/>
    <n v="75201"/>
    <n v="1"/>
    <n v="1"/>
    <n v="50"/>
    <n v="50"/>
    <m/>
  </r>
  <r>
    <x v="33"/>
    <x v="5"/>
    <d v="2025-02-11T00:00:00"/>
    <d v="2025-02-11T00:00:00"/>
    <s v="Opera in a Suitcase - Performance"/>
    <x v="0"/>
    <s v="Bowie Elementary"/>
    <s v="7643 LaManga"/>
    <n v="75248"/>
    <n v="1"/>
    <n v="0"/>
    <n v="62"/>
    <n v="62"/>
    <m/>
  </r>
  <r>
    <x v="31"/>
    <x v="1"/>
    <d v="2025-02-11T00:00:00"/>
    <d v="2025-02-11T00:00:00"/>
    <s v="Season 45 Rehearsal"/>
    <x v="0"/>
    <s v="First Presbyterian Church"/>
    <s v="1835 Young Street"/>
    <n v="75201"/>
    <n v="250"/>
    <m/>
    <m/>
    <n v="250"/>
    <m/>
  </r>
  <r>
    <x v="43"/>
    <x v="5"/>
    <d v="2025-02-11T00:00:00"/>
    <d v="2025-02-11T00:00:00"/>
    <s v="Concerts for Seniors - Dallas Area"/>
    <x v="0"/>
    <s v="Edgemere: IL"/>
    <s v="8523 Thackery St."/>
    <s v="75225"/>
    <n v="1"/>
    <n v="0"/>
    <n v="75"/>
    <n v="75"/>
    <m/>
  </r>
  <r>
    <x v="43"/>
    <x v="5"/>
    <d v="2025-02-11T00:00:00"/>
    <d v="2025-02-11T00:00:00"/>
    <s v="Concerts for Seniors - Dallas Area"/>
    <x v="0"/>
    <s v="Edgemere: IL"/>
    <s v="8523 Thackery St."/>
    <s v="75225"/>
    <n v="1"/>
    <n v="0"/>
    <n v="75"/>
    <n v="75"/>
    <m/>
  </r>
  <r>
    <x v="7"/>
    <x v="0"/>
    <d v="2025-02-12T00:00:00"/>
    <d v="2025-02-12T00:00:00"/>
    <s v="SMU FACE"/>
    <x v="1"/>
    <s v="Virtual"/>
    <s v="Virtual"/>
    <s v="Virtual"/>
    <n v="1"/>
    <n v="0"/>
    <n v="1"/>
    <n v="1"/>
    <m/>
  </r>
  <r>
    <x v="0"/>
    <x v="0"/>
    <d v="2025-02-12T00:00:00"/>
    <d v="2025-02-12T00:00:00"/>
    <s v="Senior Ballet Folklorico Company"/>
    <x v="0"/>
    <s v="Exall Park Recreation Center"/>
    <s v="1355 Adair St, Dallas, TX 75204"/>
    <n v="75204"/>
    <n v="1"/>
    <n v="25"/>
    <n v="0"/>
    <n v="25"/>
    <m/>
  </r>
  <r>
    <x v="0"/>
    <x v="1"/>
    <d v="2025-02-12T00:00:00"/>
    <d v="2025-02-12T00:00:00"/>
    <s v="Junior Professional Company"/>
    <x v="0"/>
    <s v="Anita Martinez Recreation Center"/>
    <s v="3212 N Winnetka Ave, Dallas, TX 75212"/>
    <m/>
    <n v="1"/>
    <n v="11"/>
    <n v="0"/>
    <n v="11"/>
    <m/>
  </r>
  <r>
    <x v="7"/>
    <x v="0"/>
    <d v="2025-02-12T00:00:00"/>
    <d v="2025-02-12T00:00:00"/>
    <s v="Thriving Minds After School"/>
    <x v="0"/>
    <s v="Lakewood Elementary School"/>
    <s v="3000 Hillbrook St"/>
    <n v="75214"/>
    <n v="1"/>
    <n v="0"/>
    <n v="43"/>
    <n v="43"/>
    <m/>
  </r>
  <r>
    <x v="7"/>
    <x v="0"/>
    <d v="2025-02-12T00:00:00"/>
    <d v="2025-02-12T00:00:00"/>
    <s v="Thriving Minds After School"/>
    <x v="0"/>
    <s v="Nathan Adams Elementary School"/>
    <s v="12600 Welch Rd"/>
    <n v="75244"/>
    <n v="1"/>
    <n v="0"/>
    <n v="25"/>
    <n v="25"/>
    <m/>
  </r>
  <r>
    <x v="7"/>
    <x v="0"/>
    <d v="2025-02-12T00:00:00"/>
    <d v="2025-02-12T00:00:00"/>
    <s v="Thriving Minds After School"/>
    <x v="0"/>
    <s v="Montessori Academy at Onesimo Hernandez"/>
    <s v="5555 Maple Ave"/>
    <n v="75235"/>
    <n v="1"/>
    <n v="0"/>
    <n v="39"/>
    <n v="39"/>
    <m/>
  </r>
  <r>
    <x v="7"/>
    <x v="0"/>
    <d v="2025-02-12T00:00:00"/>
    <d v="2025-02-12T00:00:00"/>
    <s v="Thriving Minds After School"/>
    <x v="0"/>
    <s v="Prestonwood Montessori at E.D. Walker"/>
    <s v="5700 Wozencraft Dr"/>
    <s v=" 75230"/>
    <n v="1"/>
    <n v="0"/>
    <n v="51"/>
    <n v="51"/>
    <m/>
  </r>
  <r>
    <x v="7"/>
    <x v="0"/>
    <d v="2025-02-12T00:00:00"/>
    <d v="2025-02-12T00:00:00"/>
    <s v="Thriving Minds After School"/>
    <x v="0"/>
    <s v="Rosemont Lower School"/>
    <s v="1919 Stevens Forest Dr"/>
    <n v="75208"/>
    <n v="1"/>
    <n v="0"/>
    <n v="83"/>
    <n v="83"/>
    <m/>
  </r>
  <r>
    <x v="7"/>
    <x v="0"/>
    <d v="2025-02-12T00:00:00"/>
    <d v="2025-02-12T00:00:00"/>
    <s v="Thriving Minds After School"/>
    <x v="0"/>
    <s v="Rosemont Upper School"/>
    <s v="719 N Montclair Ave"/>
    <n v="75208"/>
    <n v="1"/>
    <n v="0"/>
    <n v="18"/>
    <n v="18"/>
    <m/>
  </r>
  <r>
    <x v="7"/>
    <x v="0"/>
    <d v="2025-02-12T00:00:00"/>
    <d v="2025-02-12T00:00:00"/>
    <s v="Thriving Minds After School"/>
    <x v="0"/>
    <s v="Harry C. Withers Elementary School"/>
    <s v="3959 Northhaven Rd"/>
    <n v="75229"/>
    <n v="1"/>
    <n v="0"/>
    <n v="79"/>
    <n v="79"/>
    <m/>
  </r>
  <r>
    <x v="7"/>
    <x v="6"/>
    <d v="2025-02-12T00:00:00"/>
    <d v="2025-02-12T00:00:00"/>
    <s v="African American Museum meeting"/>
    <x v="0"/>
    <s v="African amercian museum"/>
    <s v="3900 Willow Street"/>
    <n v="75226"/>
    <n v="1"/>
    <n v="0"/>
    <n v="31"/>
    <n v="31"/>
    <m/>
  </r>
  <r>
    <x v="7"/>
    <x v="0"/>
    <d v="2025-02-12T00:00:00"/>
    <d v="2025-02-12T00:00:00"/>
    <s v="6DQ-R - Observation"/>
    <x v="0"/>
    <s v="Rosemont Lower School"/>
    <s v="1919 Stevens Forest Dr"/>
    <n v="75208"/>
    <n v="1"/>
    <n v="0"/>
    <n v="18"/>
    <n v="18"/>
    <m/>
  </r>
  <r>
    <x v="9"/>
    <x v="5"/>
    <d v="2025-02-12T00:00:00"/>
    <d v="2025-02-12T00:00:00"/>
    <s v="Tina's Journey "/>
    <x v="0"/>
    <s v="Latino Cultural Center"/>
    <s v="2603 Live Oak St, Dallas, TX"/>
    <n v="75204"/>
    <n v="1"/>
    <n v="154"/>
    <n v="0"/>
    <n v="154"/>
    <m/>
  </r>
  <r>
    <x v="14"/>
    <x v="9"/>
    <d v="2025-02-12T00:00:00"/>
    <d v="2025-02-12T00:00:00"/>
    <s v="Lindale High School"/>
    <x v="0"/>
    <s v="The Sixth Floor Museum at Dealey Plaza"/>
    <s v="411 Elm Street"/>
    <n v="75204"/>
    <n v="1"/>
    <n v="0"/>
    <n v="32"/>
    <n v="32"/>
    <m/>
  </r>
  <r>
    <x v="14"/>
    <x v="9"/>
    <d v="2025-02-12T00:00:00"/>
    <d v="2025-02-12T00:00:00"/>
    <s v="LPSS Gifted Enrichment"/>
    <x v="0"/>
    <s v="The Sixth Floor Museum at Dealey Plaza"/>
    <s v="411 Elm Street"/>
    <n v="75204"/>
    <n v="1"/>
    <n v="40"/>
    <n v="4"/>
    <n v="44"/>
    <m/>
  </r>
  <r>
    <x v="14"/>
    <x v="9"/>
    <d v="2025-02-12T00:00:00"/>
    <d v="2025-02-12T00:00:00"/>
    <s v="Live Oak Classical"/>
    <x v="0"/>
    <s v="The Sixth Floor Museum at Dealey Plaza"/>
    <s v="411 Elm Street"/>
    <n v="75204"/>
    <n v="1"/>
    <n v="37"/>
    <n v="4"/>
    <n v="41"/>
    <m/>
  </r>
  <r>
    <x v="15"/>
    <x v="3"/>
    <d v="2025-02-12T00:00:00"/>
    <d v="2025-02-12T00:00:00"/>
    <s v="City of Dallas "/>
    <x v="0"/>
    <s v="Hall of State"/>
    <s v="3939 Grand Avenue"/>
    <n v="75210"/>
    <n v="1"/>
    <s v="X"/>
    <n v="100"/>
    <n v="100"/>
    <m/>
  </r>
  <r>
    <x v="16"/>
    <x v="0"/>
    <d v="2025-02-12T00:00:00"/>
    <d v="2025-02-12T00:00:00"/>
    <s v="Senior Program"/>
    <x v="0"/>
    <s v="Wesley Rankin Senior Center"/>
    <s v="3100 Crossman Ave"/>
    <n v="75212"/>
    <n v="1"/>
    <m/>
    <n v="15"/>
    <n v="15"/>
    <m/>
  </r>
  <r>
    <x v="16"/>
    <x v="0"/>
    <d v="2025-02-12T00:00:00"/>
    <d v="2025-02-12T00:00:00"/>
    <s v="Go van Gogh"/>
    <x v="0"/>
    <s v="Rosemont Primary (Lower Campus)"/>
    <s v="1919 Stevens Forest Dr"/>
    <n v="75208"/>
    <n v="3"/>
    <m/>
    <n v="66"/>
    <n v="66"/>
    <m/>
  </r>
  <r>
    <x v="21"/>
    <x v="0"/>
    <d v="2025-02-12T00:00:00"/>
    <d v="2025-02-28T00:00:00"/>
    <s v="D-PAC"/>
    <x v="0"/>
    <s v="Carter High School"/>
    <s v="1819 Wheatland"/>
    <n v="75232"/>
    <n v="3"/>
    <n v="0"/>
    <n v="9"/>
    <n v="9"/>
    <m/>
  </r>
  <r>
    <x v="27"/>
    <x v="0"/>
    <d v="2025-02-12T00:00:00"/>
    <d v="2025-02-28T00:00:00"/>
    <s v="Intro to Playwriting (DPAC)"/>
    <x v="0"/>
    <s v="Carter High School"/>
    <s v="1819 W Wheatland Rd, Dallas, TX "/>
    <s v="75232 "/>
    <n v="3"/>
    <m/>
    <n v="9"/>
    <n v="9"/>
    <m/>
  </r>
  <r>
    <x v="22"/>
    <x v="0"/>
    <d v="2025-02-12T00:00:00"/>
    <d v="2025-02-12T00:00:00"/>
    <s v="Self-Guided Visit: Fay Jones School of Architecture"/>
    <x v="0"/>
    <s v="Nasher Sculpture Center"/>
    <s v="2001 Flora St. "/>
    <n v="75201"/>
    <n v="1"/>
    <m/>
    <n v="20"/>
    <n v="20"/>
    <m/>
  </r>
  <r>
    <x v="51"/>
    <x v="0"/>
    <d v="2025-02-12T00:00:00"/>
    <d v="2025-02-12T00:00:00"/>
    <s v="OutLoud Voices: Afterschool Arts Workshops"/>
    <x v="0"/>
    <s v="Bath House Cultural Center"/>
    <s v="522 E Lawther Dr"/>
    <n v="75218"/>
    <n v="1"/>
    <n v="0"/>
    <n v="15"/>
    <n v="15"/>
    <m/>
  </r>
  <r>
    <x v="24"/>
    <x v="0"/>
    <d v="2025-02-12T00:00:00"/>
    <d v="2025-02-12T00:00:00"/>
    <s v="Family Science Night: Superhero Academy"/>
    <x v="0"/>
    <s v="Carolyn Bukhair Elementary School "/>
    <s v="13900 Esperanza Road"/>
    <n v="75240"/>
    <n v="1"/>
    <m/>
    <n v="500"/>
    <n v="500"/>
    <m/>
  </r>
  <r>
    <x v="24"/>
    <x v="0"/>
    <d v="2025-02-12T00:00:00"/>
    <d v="2025-02-12T00:00:00"/>
    <s v="Tech Truck "/>
    <x v="0"/>
    <s v="Brother Bills Helping Hand"/>
    <s v="2300 Canda Dr"/>
    <n v="75212"/>
    <n v="1"/>
    <m/>
    <n v="16"/>
    <n v="16"/>
    <m/>
  </r>
  <r>
    <x v="26"/>
    <x v="0"/>
    <d v="2025-02-12T00:00:00"/>
    <d v="2025-02-12T00:00:00"/>
    <s v="Performing Arts Matters Afterschool Prog."/>
    <x v="0"/>
    <s v="Various Schools"/>
    <s v="N/A"/>
    <s v="N/A"/>
    <n v="1"/>
    <n v="0"/>
    <n v="368"/>
    <n v="368"/>
    <m/>
  </r>
  <r>
    <x v="33"/>
    <x v="3"/>
    <d v="2025-02-12T00:00:00"/>
    <d v="2025-02-12T00:00:00"/>
    <s v="ORPHEUS AND EURYDICE Crescendo  Wednesday Pre-Show Mixer"/>
    <x v="0"/>
    <s v="Winspear Opera House"/>
    <s v="2403 Flora St"/>
    <n v="75201"/>
    <n v="1"/>
    <n v="0"/>
    <n v="48"/>
    <n v="48"/>
    <m/>
  </r>
  <r>
    <x v="43"/>
    <x v="5"/>
    <d v="2025-02-12T00:00:00"/>
    <d v="2025-02-12T00:00:00"/>
    <s v="Concerts for Seniors - Dallas Area"/>
    <x v="0"/>
    <s v="Marcus Annex Senior Center"/>
    <s v="2910 Modella Avenue"/>
    <s v="75229"/>
    <n v="1"/>
    <n v="0"/>
    <n v="24"/>
    <n v="24"/>
    <m/>
  </r>
  <r>
    <x v="37"/>
    <x v="0"/>
    <d v="2025-02-13T00:00:00"/>
    <d v="2025-02-13T00:00:00"/>
    <s v="2425-101A CAVARTS Writing Workshop "/>
    <x v="1"/>
    <s v="Virtual"/>
    <s v="Virtual"/>
    <s v="Virtual"/>
    <n v="1"/>
    <n v="0"/>
    <n v="10"/>
    <n v="10"/>
    <m/>
  </r>
  <r>
    <x v="7"/>
    <x v="0"/>
    <d v="2025-02-13T00:00:00"/>
    <d v="2025-02-13T00:00:00"/>
    <s v="Friends of PTECH / Edgewood ISD - Stafford Elementary"/>
    <x v="1"/>
    <s v="Virtual"/>
    <s v="Virtual"/>
    <s v="Virtual"/>
    <n v="1"/>
    <n v="0"/>
    <n v="7"/>
    <n v="7"/>
    <m/>
  </r>
  <r>
    <x v="14"/>
    <x v="0"/>
    <d v="2025-02-13T00:00:00"/>
    <d v="2025-02-13T00:00:00"/>
    <s v="Shore Road School"/>
    <x v="1"/>
    <s v="The Sixth Floor Museum at Dealey Plaza"/>
    <s v="411 Elm Street"/>
    <n v="75204"/>
    <n v="1"/>
    <n v="25"/>
    <n v="0"/>
    <n v="25"/>
    <m/>
  </r>
  <r>
    <x v="0"/>
    <x v="1"/>
    <d v="2025-02-13T00:00:00"/>
    <d v="2025-02-13T00:00:00"/>
    <s v="Children's Professional Ballet Folklorico Company"/>
    <x v="0"/>
    <s v="Anita Martinez Recreation Center"/>
    <s v="3212 N Winnetka Ave, Dallas, TX 75212"/>
    <m/>
    <n v="1"/>
    <n v="25"/>
    <n v="0"/>
    <n v="25"/>
    <m/>
  </r>
  <r>
    <x v="2"/>
    <x v="5"/>
    <d v="2025-02-13T00:00:00"/>
    <d v="2025-02-23T00:00:00"/>
    <s v="Twelfth Night - Fair Assembly"/>
    <x v="0"/>
    <s v="Arts Mission Oak Cliff"/>
    <s v="410 S Windomere Ave"/>
    <n v="75208"/>
    <n v="6"/>
    <n v="303"/>
    <n v="178"/>
    <n v="481"/>
    <m/>
  </r>
  <r>
    <x v="3"/>
    <x v="5"/>
    <d v="2025-02-13T00:00:00"/>
    <d v="2025-02-16T00:00:00"/>
    <s v="Emerge Coalition: Beetlejuice "/>
    <x v="0"/>
    <n v="723"/>
    <s v="723 Fort Worth Avenue"/>
    <n v="75208"/>
    <n v="4"/>
    <n v="259"/>
    <n v="109"/>
    <n v="368"/>
    <m/>
  </r>
  <r>
    <x v="7"/>
    <x v="0"/>
    <d v="2025-02-13T00:00:00"/>
    <d v="2025-02-13T00:00:00"/>
    <s v="(A)Live"/>
    <x v="0"/>
    <s v="Incarnation House"/>
    <s v="3120 N Haskell Ave"/>
    <n v="75204"/>
    <n v="1"/>
    <n v="0"/>
    <n v="15"/>
    <n v="15"/>
    <m/>
  </r>
  <r>
    <x v="7"/>
    <x v="0"/>
    <d v="2025-02-13T00:00:00"/>
    <d v="2025-02-13T00:00:00"/>
    <s v="Professional Learning Youth Presenter's Fall 2024- Spring 2025"/>
    <x v="0"/>
    <s v="Big Thought HQ"/>
    <s v="1409 Botham Jean Blvd., Suite 1015"/>
    <n v="75215"/>
    <n v="1"/>
    <n v="0"/>
    <n v="3"/>
    <n v="3"/>
    <m/>
  </r>
  <r>
    <x v="7"/>
    <x v="0"/>
    <d v="2025-02-13T00:00:00"/>
    <d v="2025-02-13T00:00:00"/>
    <s v="Thriving Minds After School"/>
    <x v="0"/>
    <s v="Lakewood Elementary School"/>
    <s v="3000 Hillbrook St"/>
    <n v="75214"/>
    <n v="1"/>
    <n v="0"/>
    <n v="41"/>
    <n v="41"/>
    <m/>
  </r>
  <r>
    <x v="7"/>
    <x v="0"/>
    <d v="2025-02-13T00:00:00"/>
    <d v="2025-02-13T00:00:00"/>
    <s v="Thriving Minds After School"/>
    <x v="0"/>
    <s v="Nathan Adams Elementary School"/>
    <s v="12600 Welch Rd"/>
    <n v="75244"/>
    <n v="1"/>
    <n v="0"/>
    <n v="26"/>
    <n v="26"/>
    <m/>
  </r>
  <r>
    <x v="7"/>
    <x v="0"/>
    <d v="2025-02-13T00:00:00"/>
    <d v="2025-02-13T00:00:00"/>
    <s v="Thriving Minds After School"/>
    <x v="0"/>
    <s v="Montessori Academy at Onesimo Hernandez"/>
    <s v="5555 Maple Ave"/>
    <n v="75235"/>
    <n v="1"/>
    <n v="0"/>
    <n v="42"/>
    <n v="42"/>
    <m/>
  </r>
  <r>
    <x v="7"/>
    <x v="0"/>
    <d v="2025-02-13T00:00:00"/>
    <d v="2025-02-13T00:00:00"/>
    <s v="Thriving Minds After School"/>
    <x v="0"/>
    <s v="Prestonwood Montessori at E.D. Walker"/>
    <s v="5700 Wozencraft Dr"/>
    <s v=" 75230"/>
    <n v="1"/>
    <n v="0"/>
    <n v="57"/>
    <n v="57"/>
    <m/>
  </r>
  <r>
    <x v="7"/>
    <x v="0"/>
    <d v="2025-02-13T00:00:00"/>
    <d v="2025-02-13T00:00:00"/>
    <s v="Thriving Minds After School"/>
    <x v="0"/>
    <s v="Rosemont Lower School"/>
    <s v="1919 Stevens Forest Dr"/>
    <n v="75208"/>
    <n v="1"/>
    <n v="0"/>
    <n v="88"/>
    <n v="88"/>
    <m/>
  </r>
  <r>
    <x v="7"/>
    <x v="0"/>
    <d v="2025-02-13T00:00:00"/>
    <d v="2025-02-13T00:00:00"/>
    <s v="Thriving Minds After School"/>
    <x v="0"/>
    <s v="Rosemont Upper School"/>
    <s v="719 N Montclair Ave"/>
    <n v="75208"/>
    <n v="1"/>
    <n v="0"/>
    <n v="18"/>
    <n v="18"/>
    <m/>
  </r>
  <r>
    <x v="7"/>
    <x v="0"/>
    <d v="2025-02-13T00:00:00"/>
    <d v="2025-02-13T00:00:00"/>
    <s v="Thriving Minds After School"/>
    <x v="0"/>
    <s v="Harry C. Withers Elementary School"/>
    <s v="3959 Northhaven Rd"/>
    <n v="75229"/>
    <n v="1"/>
    <n v="0"/>
    <n v="77"/>
    <n v="77"/>
    <m/>
  </r>
  <r>
    <x v="7"/>
    <x v="6"/>
    <d v="2025-02-13T00:00:00"/>
    <d v="2025-02-13T00:00:00"/>
    <s v="Scholarshot / Badging meeting"/>
    <x v="0"/>
    <s v="Scholarshot office"/>
    <s v="2904 Floyd Street"/>
    <n v="75226"/>
    <n v="1"/>
    <n v="0"/>
    <n v="11"/>
    <n v="11"/>
    <m/>
  </r>
  <r>
    <x v="9"/>
    <x v="5"/>
    <d v="2025-02-13T00:00:00"/>
    <d v="2025-02-13T00:00:00"/>
    <s v="Tina's Journey "/>
    <x v="0"/>
    <s v="Latino Cultural Center"/>
    <s v="2604 Live Oak St, Dallas, TX"/>
    <n v="75204"/>
    <n v="1"/>
    <n v="179"/>
    <n v="0"/>
    <n v="179"/>
    <m/>
  </r>
  <r>
    <x v="15"/>
    <x v="3"/>
    <d v="2025-02-13T00:00:00"/>
    <d v="2025-02-13T00:00:00"/>
    <s v="UPMC"/>
    <x v="0"/>
    <s v="UPMC "/>
    <s v="4024 Caruth Blvd "/>
    <n v="75225"/>
    <n v="1"/>
    <s v="X"/>
    <n v="23"/>
    <n v="23"/>
    <m/>
  </r>
  <r>
    <x v="16"/>
    <x v="0"/>
    <d v="2025-02-13T00:00:00"/>
    <d v="2025-02-13T00:00:00"/>
    <s v="Middle School Partnership"/>
    <x v="0"/>
    <s v="D. A. Hulcy STEAM Middle School"/>
    <s v="9339 S Polk St"/>
    <n v="75232"/>
    <n v="1"/>
    <m/>
    <n v="20"/>
    <n v="20"/>
    <m/>
  </r>
  <r>
    <x v="38"/>
    <x v="5"/>
    <d v="2025-02-13T00:00:00"/>
    <d v="2025-02-13T00:00:00"/>
    <s v="BROTHER BRONTË BOOK TOUR: Fernando Flores in conversation with Riley Rennhack"/>
    <x v="0"/>
    <s v="Deep Vellum Publishing"/>
    <s v="3000 S. Commerce"/>
    <n v="75226"/>
    <n v="1"/>
    <n v="0"/>
    <n v="100"/>
    <n v="100"/>
    <m/>
  </r>
  <r>
    <x v="39"/>
    <x v="0"/>
    <d v="2025-02-13T00:00:00"/>
    <d v="2025-02-13T00:00:00"/>
    <s v="Mentoring/Clinic (CR)"/>
    <x v="0"/>
    <s v="Irma Rangel"/>
    <s v="1718 Robert B Cullum Blvd"/>
    <n v="75210"/>
    <n v="1"/>
    <n v="0"/>
    <n v="25"/>
    <n v="25"/>
    <m/>
  </r>
  <r>
    <x v="21"/>
    <x v="0"/>
    <d v="2025-02-13T00:00:00"/>
    <d v="2025-02-28T00:00:00"/>
    <s v="D-PAC"/>
    <x v="0"/>
    <s v="Hillcrest High School"/>
    <s v="9924 Hillcrest Rd"/>
    <n v="75230"/>
    <n v="3"/>
    <n v="0"/>
    <n v="11"/>
    <n v="11"/>
    <m/>
  </r>
  <r>
    <x v="27"/>
    <x v="0"/>
    <d v="2025-02-13T00:00:00"/>
    <d v="2025-02-28T00:00:00"/>
    <s v="Intro to Playwriting (DPAC)"/>
    <x v="0"/>
    <s v="Hillcrest High School"/>
    <s v="9924 Hillcrest Rd, Dallas, TX "/>
    <n v="75230"/>
    <n v="3"/>
    <m/>
    <n v="11"/>
    <n v="11"/>
    <m/>
  </r>
  <r>
    <x v="22"/>
    <x v="0"/>
    <d v="2025-02-13T00:00:00"/>
    <d v="2025-02-13T00:00:00"/>
    <s v="Guided Tour: WH Gaston MS"/>
    <x v="0"/>
    <s v="Nasher Sculpture Center"/>
    <s v="2001 Flora St. "/>
    <n v="75201"/>
    <n v="1"/>
    <m/>
    <n v="30"/>
    <n v="30"/>
    <m/>
  </r>
  <r>
    <x v="22"/>
    <x v="0"/>
    <d v="2025-02-13T00:00:00"/>
    <d v="2025-02-13T00:00:00"/>
    <s v="Self-Guided Visit: UL Lafayette Architecture"/>
    <x v="0"/>
    <s v="Nasher Sculpture Center"/>
    <s v="2001 Flora St. "/>
    <n v="75201"/>
    <n v="1"/>
    <m/>
    <n v="35"/>
    <n v="35"/>
    <m/>
  </r>
  <r>
    <x v="24"/>
    <x v="0"/>
    <d v="2025-02-13T00:00:00"/>
    <d v="2025-02-13T00:00:00"/>
    <s v="Tech Truck "/>
    <x v="0"/>
    <s v="Dallas Public Library - Pleasant Grove Branch"/>
    <s v="7310 Lake June Rd"/>
    <n v="75217"/>
    <n v="1"/>
    <m/>
    <n v="25"/>
    <n v="25"/>
    <m/>
  </r>
  <r>
    <x v="26"/>
    <x v="1"/>
    <d v="2025-02-13T00:00:00"/>
    <d v="2025-02-13T00:00:00"/>
    <s v="Natural Change Rehearsal"/>
    <x v="0"/>
    <s v="TBAAL "/>
    <s v="1309 Canton Street"/>
    <n v="75201"/>
    <n v="1"/>
    <n v="0"/>
    <n v="8"/>
    <n v="8"/>
    <m/>
  </r>
  <r>
    <x v="32"/>
    <x v="8"/>
    <d v="2025-02-13T00:00:00"/>
    <d v="2025-02-13T00:00:00"/>
    <s v="DISD KidFilm Field Trip with Sudie Williams (Grades 4-5)"/>
    <x v="0"/>
    <s v="Angelika Film Center Dallas"/>
    <s v="5321 E Mockingbird Ln"/>
    <n v="75206"/>
    <n v="7"/>
    <n v="0"/>
    <n v="300"/>
    <n v="300"/>
    <m/>
  </r>
  <r>
    <x v="32"/>
    <x v="8"/>
    <d v="2025-02-13T00:00:00"/>
    <d v="2025-02-13T00:00:00"/>
    <s v="DISD KidFilm Field Trip with Sudie Williams (Grades 6-8)"/>
    <x v="0"/>
    <s v="Angelika Film Center Dallas"/>
    <s v="5321 E Mockingbird Ln"/>
    <n v="75206"/>
    <n v="6"/>
    <n v="0"/>
    <n v="200"/>
    <n v="200"/>
    <m/>
  </r>
  <r>
    <x v="34"/>
    <x v="10"/>
    <s v="N/A"/>
    <s v="N/A"/>
    <s v="NO EVENTS- FEB 2025"/>
    <x v="2"/>
    <m/>
    <m/>
    <m/>
    <m/>
    <m/>
    <m/>
    <n v="0"/>
    <m/>
  </r>
  <r>
    <x v="16"/>
    <x v="0"/>
    <d v="2025-02-13T00:00:00"/>
    <d v="2025-02-13T00:00:00"/>
    <s v="Pre-Recorded Go van Gogh"/>
    <x v="1"/>
    <s v="YouTube"/>
    <s v="Virtual"/>
    <s v="Virtual"/>
    <n v="1"/>
    <m/>
    <n v="35"/>
    <n v="35"/>
    <m/>
  </r>
  <r>
    <x v="16"/>
    <x v="0"/>
    <d v="2025-02-13T00:00:00"/>
    <d v="2025-02-13T00:00:00"/>
    <s v="Pre-Recorded Go van Gogh"/>
    <x v="1"/>
    <s v="YouTube"/>
    <s v="Virtual"/>
    <s v="Virtual"/>
    <n v="1"/>
    <m/>
    <n v="15"/>
    <n v="15"/>
    <m/>
  </r>
  <r>
    <x v="43"/>
    <x v="5"/>
    <d v="2025-02-13T00:00:00"/>
    <d v="2025-02-13T00:00:00"/>
    <s v="Concerts for Seniors - Dallas Area"/>
    <x v="0"/>
    <s v="Larry Johnson Recreation Center"/>
    <s v="3700 Dixon Avenue"/>
    <s v="75210"/>
    <n v="1"/>
    <n v="0"/>
    <n v="40"/>
    <n v="40"/>
    <m/>
  </r>
  <r>
    <x v="43"/>
    <x v="5"/>
    <d v="2025-02-13T00:00:00"/>
    <d v="2025-02-13T00:00:00"/>
    <s v="Concerts for Seniors - Dallas Area"/>
    <x v="0"/>
    <s v="Larry Johnson Recreation Center"/>
    <s v="3700 Dixon Avenue"/>
    <s v="75210"/>
    <n v="1"/>
    <n v="0"/>
    <n v="40"/>
    <n v="40"/>
    <m/>
  </r>
  <r>
    <x v="18"/>
    <x v="5"/>
    <d v="2025-02-13T00:00:00"/>
    <d v="2025-02-13T00:00:00"/>
    <s v="Fox 4 interview"/>
    <x v="1"/>
    <s v="Fox 4 KDFW Studio - Good Day Dallas"/>
    <s v="400 N Griffin St "/>
    <n v="75202"/>
    <n v="1"/>
    <m/>
    <s v="6,469,058 viewers "/>
    <n v="6469058"/>
    <m/>
  </r>
  <r>
    <x v="4"/>
    <x v="5"/>
    <d v="2025-02-14T00:00:00"/>
    <d v="2025-02-15T00:00:00"/>
    <s v="Love Stories"/>
    <x v="0"/>
    <s v="Moody Performance Hall"/>
    <s v="2520 Flora St"/>
    <n v="75201"/>
    <n v="2"/>
    <n v="244"/>
    <n v="131"/>
    <n v="375"/>
    <m/>
  </r>
  <r>
    <x v="7"/>
    <x v="0"/>
    <d v="2025-02-14T00:00:00"/>
    <d v="2025-02-14T00:00:00"/>
    <s v="Thriving Minds After School"/>
    <x v="0"/>
    <s v="Lakewood Elementary School"/>
    <s v="3000 Hillbrook St"/>
    <n v="75214"/>
    <n v="1"/>
    <n v="0"/>
    <n v="35"/>
    <n v="35"/>
    <m/>
  </r>
  <r>
    <x v="7"/>
    <x v="0"/>
    <d v="2025-02-14T00:00:00"/>
    <d v="2025-02-14T00:00:00"/>
    <s v="Thriving Minds After School"/>
    <x v="0"/>
    <s v="Nathan Adams Elementary School"/>
    <s v="12600 Welch Rd"/>
    <n v="75244"/>
    <n v="1"/>
    <n v="0"/>
    <n v="24"/>
    <n v="24"/>
    <m/>
  </r>
  <r>
    <x v="7"/>
    <x v="0"/>
    <d v="2025-02-14T00:00:00"/>
    <d v="2025-02-14T00:00:00"/>
    <s v="Thriving Minds After School"/>
    <x v="0"/>
    <s v="Montessori Academy at Onesimo Hernandez"/>
    <s v="5555 Maple Ave"/>
    <n v="75235"/>
    <n v="1"/>
    <n v="0"/>
    <n v="42"/>
    <n v="42"/>
    <m/>
  </r>
  <r>
    <x v="7"/>
    <x v="0"/>
    <d v="2025-02-14T00:00:00"/>
    <d v="2025-02-14T00:00:00"/>
    <s v="Thriving Minds After School"/>
    <x v="0"/>
    <s v="Prestonwood Montessori at E.D. Walker"/>
    <s v="5700 Wozencraft Dr"/>
    <s v=" 75230"/>
    <n v="1"/>
    <n v="0"/>
    <n v="47"/>
    <n v="47"/>
    <m/>
  </r>
  <r>
    <x v="7"/>
    <x v="0"/>
    <d v="2025-02-14T00:00:00"/>
    <d v="2025-02-14T00:00:00"/>
    <s v="Thriving Minds After School"/>
    <x v="0"/>
    <s v="Rosemont Lower School"/>
    <s v="1919 Stevens Forest Dr"/>
    <n v="75208"/>
    <n v="1"/>
    <n v="0"/>
    <n v="78"/>
    <n v="78"/>
    <m/>
  </r>
  <r>
    <x v="7"/>
    <x v="0"/>
    <d v="2025-02-14T00:00:00"/>
    <d v="2025-02-14T00:00:00"/>
    <s v="Thriving Minds After School"/>
    <x v="0"/>
    <s v="Rosemont Upper School"/>
    <s v="719 N Montclair Ave"/>
    <n v="75208"/>
    <n v="1"/>
    <n v="0"/>
    <n v="17"/>
    <n v="17"/>
    <m/>
  </r>
  <r>
    <x v="7"/>
    <x v="0"/>
    <d v="2025-02-14T00:00:00"/>
    <d v="2025-02-14T00:00:00"/>
    <s v="Thriving Minds After School"/>
    <x v="0"/>
    <s v="Harry C. Withers Elementary School"/>
    <s v="3959 Northhaven Rd"/>
    <n v="75229"/>
    <n v="1"/>
    <n v="0"/>
    <n v="38"/>
    <n v="38"/>
    <m/>
  </r>
  <r>
    <x v="9"/>
    <x v="5"/>
    <d v="2025-02-14T00:00:00"/>
    <d v="2025-02-14T00:00:00"/>
    <s v="Tina's Journey "/>
    <x v="0"/>
    <s v="Latino Cultural Center"/>
    <s v="2605 Live Oak St, Dallas, TX"/>
    <n v="75204"/>
    <n v="1"/>
    <n v="98"/>
    <n v="0"/>
    <n v="98"/>
    <m/>
  </r>
  <r>
    <x v="15"/>
    <x v="3"/>
    <d v="2025-02-14T00:00:00"/>
    <d v="2025-02-14T00:00:00"/>
    <s v="Dallas College"/>
    <x v="0"/>
    <s v="Hall of State"/>
    <s v="3939 Grand Avenue"/>
    <n v="75210"/>
    <n v="1"/>
    <s v="X"/>
    <n v="30"/>
    <n v="30"/>
    <m/>
  </r>
  <r>
    <x v="16"/>
    <x v="0"/>
    <d v="2025-02-14T00:00:00"/>
    <d v="2025-02-14T00:00:00"/>
    <s v="Senior Program"/>
    <x v="0"/>
    <s v="WellMed at Redbird Square"/>
    <s v="3107 W Camp Wisdom Rd, Ste 170"/>
    <n v="75237"/>
    <n v="1"/>
    <m/>
    <n v="5"/>
    <n v="5"/>
    <m/>
  </r>
  <r>
    <x v="39"/>
    <x v="0"/>
    <d v="2025-02-14T00:00:00"/>
    <d v="2025-02-14T00:00:00"/>
    <s v="Mentoring/Clinic (CR)"/>
    <x v="0"/>
    <s v="Irma Rangel"/>
    <s v="1718 Robert B Cullum Blvd"/>
    <n v="75210"/>
    <n v="1"/>
    <n v="0"/>
    <n v="20"/>
    <n v="20"/>
    <m/>
  </r>
  <r>
    <x v="24"/>
    <x v="0"/>
    <d v="2025-02-14T00:00:00"/>
    <d v="2025-02-14T00:00:00"/>
    <s v="Onsite Lab: Solar Superstars"/>
    <x v="0"/>
    <s v="Perot Museum of Nature and Science"/>
    <s v="2201 N Field Street"/>
    <n v="75201"/>
    <n v="3"/>
    <m/>
    <n v="102"/>
    <n v="102"/>
    <m/>
  </r>
  <r>
    <x v="24"/>
    <x v="0"/>
    <d v="2025-02-14T00:00:00"/>
    <d v="2025-02-14T00:00:00"/>
    <s v="Onsite Lab: What's the Matter"/>
    <x v="0"/>
    <s v="Perot Museum of Nature and Science"/>
    <s v="2201 N Field Street"/>
    <n v="75201"/>
    <n v="3"/>
    <m/>
    <n v="97"/>
    <n v="97"/>
    <m/>
  </r>
  <r>
    <x v="24"/>
    <x v="3"/>
    <d v="2025-02-14T00:00:00"/>
    <d v="2025-02-14T00:00:00"/>
    <s v="Valentine's on Tap"/>
    <x v="0"/>
    <s v="Perot Museum of Nature and Science"/>
    <s v="2201 N Field Street"/>
    <n v="75201"/>
    <n v="1"/>
    <n v="810"/>
    <m/>
    <n v="810"/>
    <m/>
  </r>
  <r>
    <x v="47"/>
    <x v="5"/>
    <d v="2025-02-14T00:00:00"/>
    <d v="2025-02-15T00:00:00"/>
    <s v="Como Agua Para Chocolate "/>
    <x v="0"/>
    <s v="LCC"/>
    <s v="2600 Live Oak"/>
    <n v="75204"/>
    <n v="2"/>
    <n v="133"/>
    <n v="32"/>
    <n v="165"/>
    <m/>
  </r>
  <r>
    <x v="41"/>
    <x v="0"/>
    <d v="2025-02-14T00:00:00"/>
    <d v="2025-02-14T00:00:00"/>
    <s v="PatioLive!"/>
    <x v="0"/>
    <s v="Iris Memory Care"/>
    <s v="3611 Dickason Avenue"/>
    <n v="75219"/>
    <n v="1"/>
    <m/>
    <n v="19"/>
    <n v="19"/>
    <m/>
  </r>
  <r>
    <x v="26"/>
    <x v="3"/>
    <d v="2025-02-14T00:00:00"/>
    <d v="2025-02-14T00:00:00"/>
    <s v="DISD African American Studies"/>
    <x v="0"/>
    <s v="TBAAL "/>
    <s v="1309 Canton Street"/>
    <n v="75201"/>
    <n v="1"/>
    <n v="0"/>
    <n v="985"/>
    <n v="985"/>
    <m/>
  </r>
  <r>
    <x v="26"/>
    <x v="0"/>
    <d v="2025-02-14T00:00:00"/>
    <d v="2025-02-14T00:00:00"/>
    <s v="Performing Arts Matters Afterschool Prog."/>
    <x v="0"/>
    <s v="Various Schools"/>
    <s v="N/A"/>
    <s v="N/A"/>
    <n v="1"/>
    <n v="0"/>
    <n v="346"/>
    <n v="346"/>
    <m/>
  </r>
  <r>
    <x v="26"/>
    <x v="5"/>
    <d v="2025-02-14T00:00:00"/>
    <d v="2025-02-14T00:00:00"/>
    <s v="Valentine Sweetheart Concert"/>
    <x v="0"/>
    <s v="TBAAL "/>
    <s v="1309 Canton Street"/>
    <n v="75201"/>
    <n v="1"/>
    <n v="228"/>
    <n v="0"/>
    <n v="228"/>
    <m/>
  </r>
  <r>
    <x v="28"/>
    <x v="5"/>
    <d v="2025-02-14T00:00:00"/>
    <d v="2025-02-14T00:00:00"/>
    <s v="214 Event"/>
    <x v="0"/>
    <s v="Dllas City Hall"/>
    <s v="1500 Marilla St"/>
    <n v="75201"/>
    <n v="1"/>
    <m/>
    <n v="125"/>
    <n v="125"/>
    <m/>
  </r>
  <r>
    <x v="32"/>
    <x v="8"/>
    <d v="2025-02-14T00:00:00"/>
    <d v="2025-02-14T00:00:00"/>
    <s v="USAFF co-presents Valentine's Day screenings of &quot;Casablanca&quot; (3 screenings) (presented with the Angelika Dallas)"/>
    <x v="0"/>
    <s v="Angelika Film Center Dallas"/>
    <s v="5321 E Mockingbird Ln"/>
    <n v="75206"/>
    <n v="3"/>
    <n v="390"/>
    <n v="0"/>
    <n v="390"/>
    <m/>
  </r>
  <r>
    <x v="11"/>
    <x v="3"/>
    <d v="2025-02-14T00:00:00"/>
    <d v="2025-02-15T00:00:00"/>
    <s v="Othello callbacks"/>
    <x v="0"/>
    <s v="Caddo Office Reimagined"/>
    <s v="6301 Gaston Ave. "/>
    <n v="75214"/>
    <n v="2"/>
    <m/>
    <n v="52"/>
    <n v="52"/>
    <m/>
  </r>
  <r>
    <x v="43"/>
    <x v="5"/>
    <d v="2025-02-14T00:00:00"/>
    <d v="2025-02-14T00:00:00"/>
    <s v="Concerts for Seniors - Dallas Area"/>
    <x v="0"/>
    <s v="Prairie Creek Village"/>
    <s v="9215 Bruton Road"/>
    <s v="75217"/>
    <n v="1"/>
    <n v="0"/>
    <n v="25"/>
    <n v="25"/>
    <m/>
  </r>
  <r>
    <x v="43"/>
    <x v="5"/>
    <d v="2025-02-14T00:00:00"/>
    <d v="2025-02-14T00:00:00"/>
    <s v="Concerts for Seniors - Dallas Area"/>
    <x v="0"/>
    <s v="Prairie Creek Village"/>
    <s v="9215 Bruton Road"/>
    <s v="75217"/>
    <n v="1"/>
    <n v="0"/>
    <n v="25"/>
    <n v="25"/>
    <m/>
  </r>
  <r>
    <x v="43"/>
    <x v="5"/>
    <d v="2025-02-14T00:00:00"/>
    <d v="2025-02-14T00:00:00"/>
    <s v="Concerts for Seniors - Dallas Area"/>
    <x v="0"/>
    <s v="Vitality Living Preston Hollow: AL"/>
    <s v="11409 N. Central Expressway"/>
    <s v="75243"/>
    <n v="1"/>
    <n v="0"/>
    <n v="20"/>
    <n v="20"/>
    <m/>
  </r>
  <r>
    <x v="43"/>
    <x v="5"/>
    <d v="2025-02-14T00:00:00"/>
    <d v="2025-02-14T00:00:00"/>
    <s v="Concerts for Seniors - Dallas Area"/>
    <x v="0"/>
    <s v="Vitality Living Preston Hollow: AL"/>
    <s v="11409 N. Central Expressway"/>
    <s v="75243"/>
    <n v="1"/>
    <n v="0"/>
    <n v="20"/>
    <n v="20"/>
    <m/>
  </r>
  <r>
    <x v="43"/>
    <x v="5"/>
    <d v="2025-02-14T00:00:00"/>
    <d v="2025-02-14T00:00:00"/>
    <s v="Concerts for Seniors - Dallas Area"/>
    <x v="0"/>
    <s v="The Tradition Lovers Lane: AL"/>
    <s v="5855 Milton Street"/>
    <s v="75206"/>
    <n v="1"/>
    <n v="0"/>
    <n v="40"/>
    <n v="40"/>
    <m/>
  </r>
  <r>
    <x v="43"/>
    <x v="5"/>
    <d v="2025-02-14T00:00:00"/>
    <d v="2025-02-14T00:00:00"/>
    <s v="Concerts for Seniors - Dallas Area"/>
    <x v="0"/>
    <s v="The Tradition Lovers Lane: AL"/>
    <s v="5855 Milton Street"/>
    <s v="75206"/>
    <n v="1"/>
    <n v="0"/>
    <n v="40"/>
    <n v="40"/>
    <m/>
  </r>
  <r>
    <x v="43"/>
    <x v="5"/>
    <d v="2025-02-14T00:00:00"/>
    <d v="2025-02-14T00:00:00"/>
    <s v="Concerts for Seniors - Dallas Area"/>
    <x v="0"/>
    <s v="The Tradition Lovers Lane: MC"/>
    <s v="5850 E. Lovers Lane"/>
    <s v="75206"/>
    <n v="1"/>
    <n v="0"/>
    <n v="27"/>
    <n v="27"/>
    <m/>
  </r>
  <r>
    <x v="43"/>
    <x v="5"/>
    <d v="2025-02-14T00:00:00"/>
    <d v="2025-02-14T00:00:00"/>
    <s v="Concerts for Seniors - Dallas Area"/>
    <x v="0"/>
    <s v="The Tradition Lovers Lane: MC"/>
    <s v="5850 E. Lovers Lane"/>
    <s v="75206"/>
    <n v="1"/>
    <n v="0"/>
    <n v="27"/>
    <n v="27"/>
    <m/>
  </r>
  <r>
    <x v="18"/>
    <x v="5"/>
    <d v="2025-02-14T00:00:00"/>
    <d v="2025-02-15T00:00:00"/>
    <s v="Poetics Across Continents"/>
    <x v="0"/>
    <s v="La Cantera Arts Conservatory"/>
    <s v="1050 N Wesmoreland #328"/>
    <n v="75211"/>
    <n v="2"/>
    <n v="0"/>
    <n v="65"/>
    <n v="130"/>
    <m/>
  </r>
  <r>
    <x v="37"/>
    <x v="0"/>
    <d v="2025-02-15T00:00:00"/>
    <d v="2025-02-15T00:00:00"/>
    <s v="Saturday Stone Soup"/>
    <x v="1"/>
    <s v="Virtual"/>
    <s v="Virtual"/>
    <s v="Virtual"/>
    <n v="1"/>
    <n v="0"/>
    <n v="4"/>
    <n v="4"/>
    <m/>
  </r>
  <r>
    <x v="0"/>
    <x v="1"/>
    <d v="2025-02-15T00:00:00"/>
    <d v="2025-02-15T00:00:00"/>
    <s v="Mini Professional Ballet Folklorico Company"/>
    <x v="0"/>
    <s v="Anita Martinez Recreation Center"/>
    <s v="3212 N Winnetka Ave, Dallas, TX 75212"/>
    <m/>
    <n v="1"/>
    <n v="8"/>
    <n v="0"/>
    <n v="8"/>
    <m/>
  </r>
  <r>
    <x v="0"/>
    <x v="0"/>
    <d v="2025-02-15T00:00:00"/>
    <d v="2025-02-15T00:00:00"/>
    <s v="ANMBF Dance Academy Ballet Folklorico Toddlers 9:30 AM"/>
    <x v="0"/>
    <s v="Anita Martinez Recreation Center"/>
    <s v="3212 N Winnetka Ave, Dallas, TX 75212"/>
    <m/>
    <n v="1"/>
    <n v="13"/>
    <n v="0"/>
    <n v="13"/>
    <m/>
  </r>
  <r>
    <x v="0"/>
    <x v="0"/>
    <d v="2025-02-15T00:00:00"/>
    <d v="2025-02-15T00:00:00"/>
    <s v="ANMBF Dance Academy Classical Ballet Kids 9:30 AM"/>
    <x v="0"/>
    <s v="Anita Martinez Recreation Center"/>
    <s v="3212 N Winnetka Ave, Dallas, TX 75212"/>
    <m/>
    <n v="1"/>
    <n v="6"/>
    <n v="0"/>
    <n v="6"/>
    <m/>
  </r>
  <r>
    <x v="0"/>
    <x v="0"/>
    <d v="2025-02-15T00:00:00"/>
    <d v="2025-02-15T00:00:00"/>
    <s v="ANMBF Dance Academy Ballet Folklorico Kids 10:30 AM"/>
    <x v="0"/>
    <s v="Anita Martinez Recreation Center"/>
    <s v="3212 N Winnetka Ave, Dallas, TX 75212"/>
    <m/>
    <n v="1"/>
    <n v="5"/>
    <n v="0"/>
    <n v="5"/>
    <m/>
  </r>
  <r>
    <x v="0"/>
    <x v="0"/>
    <d v="2025-02-15T00:00:00"/>
    <d v="2025-02-15T00:00:00"/>
    <s v="ANMBF Dance Academy Classical Ballet Toddlers 10:30 AM"/>
    <x v="0"/>
    <s v="Anita Martinez Recreation Center"/>
    <s v="3212 N Winnetka Ave, Dallas, TX 75212"/>
    <m/>
    <n v="1"/>
    <n v="10"/>
    <n v="0"/>
    <n v="10"/>
    <m/>
  </r>
  <r>
    <x v="0"/>
    <x v="0"/>
    <d v="2025-02-15T00:00:00"/>
    <d v="2025-02-15T00:00:00"/>
    <s v="ANMBF Dance Academy Ballet Folklorico Teen and Adult 11:30 AM"/>
    <x v="0"/>
    <s v="Anita Martinez Recreation Center"/>
    <s v="3212 N Winnetka Ave, Dallas, TX 75212"/>
    <m/>
    <n v="1"/>
    <n v="0"/>
    <n v="8"/>
    <n v="8"/>
    <m/>
  </r>
  <r>
    <x v="0"/>
    <x v="0"/>
    <d v="2025-02-15T00:00:00"/>
    <d v="2025-02-15T00:00:00"/>
    <s v="ANMBF Dance Academy Ballet Folklorico Kids Intermediate 11:30 AM"/>
    <x v="0"/>
    <s v="Anita Martinez Recreation Center"/>
    <s v="3212 N Winnetka Ave, Dallas, TX 75212"/>
    <m/>
    <n v="1"/>
    <n v="3"/>
    <n v="0"/>
    <n v="3"/>
    <m/>
  </r>
  <r>
    <x v="0"/>
    <x v="0"/>
    <d v="2025-02-15T00:00:00"/>
    <d v="2025-02-15T00:00:00"/>
    <s v="ANMBF Dance Academy Ballet Folklorico Teen and Adult 12:30 PM"/>
    <x v="0"/>
    <s v="Anita Martinez Recreation Center"/>
    <s v="3212 N Winnetka Ave, Dallas, TX 75212"/>
    <m/>
    <n v="1"/>
    <n v="10"/>
    <n v="0"/>
    <n v="10"/>
    <m/>
  </r>
  <r>
    <x v="5"/>
    <x v="5"/>
    <d v="2025-02-15T00:00:00"/>
    <d v="2025-02-15T00:00:00"/>
    <s v="Student Variation Presentation"/>
    <x v="0"/>
    <s v="BNT Studios"/>
    <s v="10675 E. Northwest Higway, Suite 2400"/>
    <n v="75238"/>
    <n v="1"/>
    <n v="0"/>
    <n v="27"/>
    <n v="27"/>
    <m/>
  </r>
  <r>
    <x v="6"/>
    <x v="5"/>
    <d v="2025-02-15T00:00:00"/>
    <d v="2025-02-15T00:00:00"/>
    <s v="Hallam Concerts #4 - Andrey Ponochevny, piano"/>
    <x v="0"/>
    <s v="Central Commons"/>
    <s v="4711 Westside Drive"/>
    <n v="75209"/>
    <n v="1"/>
    <n v="0"/>
    <n v="235"/>
    <n v="235"/>
    <m/>
  </r>
  <r>
    <x v="7"/>
    <x v="0"/>
    <d v="2025-02-15T00:00:00"/>
    <d v="2025-02-15T00:00:00"/>
    <s v="The Fellowship Initiative"/>
    <x v="0"/>
    <s v="Big Thought HQ"/>
    <s v="1409 Botham Jean Blvd., Suite 1015"/>
    <n v="75215"/>
    <n v="1"/>
    <n v="0"/>
    <n v="29"/>
    <n v="29"/>
    <m/>
  </r>
  <r>
    <x v="7"/>
    <x v="0"/>
    <d v="2025-02-15T00:00:00"/>
    <d v="2025-02-15T00:00:00"/>
    <s v="Community Action Team (CAT)"/>
    <x v="0"/>
    <s v="Big Thought HQ"/>
    <s v="1409 Botham Jean Blvd., Suite 1015"/>
    <n v="75215"/>
    <n v="1"/>
    <n v="0"/>
    <n v="14"/>
    <n v="14"/>
    <m/>
  </r>
  <r>
    <x v="9"/>
    <x v="5"/>
    <d v="2025-02-15T00:00:00"/>
    <d v="2025-02-15T00:00:00"/>
    <s v="Mask Making Workshop"/>
    <x v="0"/>
    <s v="Latino Cultural Center"/>
    <s v="2600 Live Oak St, Dallas, TX"/>
    <n v="75204"/>
    <n v="2"/>
    <m/>
    <n v="90"/>
    <n v="90"/>
    <m/>
  </r>
  <r>
    <x v="9"/>
    <x v="5"/>
    <d v="2025-02-15T00:00:00"/>
    <d v="2025-02-15T00:00:00"/>
    <s v="Tina's Journey "/>
    <x v="0"/>
    <s v="Latino Cultural Center"/>
    <s v="2600 Live Oak St, Dallas, TX"/>
    <n v="75204"/>
    <n v="2"/>
    <n v="88"/>
    <m/>
    <n v="88"/>
    <m/>
  </r>
  <r>
    <x v="14"/>
    <x v="9"/>
    <d v="2025-02-15T00:00:00"/>
    <d v="2025-02-15T00:00:00"/>
    <s v="Edmond Santa Fe High School"/>
    <x v="0"/>
    <s v="The Sixth Floor Museum at Dealey Plaza"/>
    <s v="411 Elm Street"/>
    <n v="75204"/>
    <n v="1"/>
    <n v="84"/>
    <n v="0"/>
    <n v="84"/>
    <m/>
  </r>
  <r>
    <x v="20"/>
    <x v="8"/>
    <d v="2025-02-15T00:00:00"/>
    <d v="2025-02-15T00:00:00"/>
    <s v="African American Red-in"/>
    <x v="0"/>
    <s v="African American Museum"/>
    <s v="3536 Grand Avenue"/>
    <n v="75210"/>
    <n v="1"/>
    <m/>
    <n v="370"/>
    <n v="370"/>
    <m/>
  </r>
  <r>
    <x v="48"/>
    <x v="0"/>
    <d v="2025-02-15T00:00:00"/>
    <d v="2025-02-15T00:00:00"/>
    <s v="MAP"/>
    <x v="0"/>
    <s v="MPS Studios"/>
    <s v="141 Regal Row"/>
    <n v="75247"/>
    <n v="1"/>
    <n v="0"/>
    <n v="15"/>
    <n v="15"/>
    <m/>
  </r>
  <r>
    <x v="49"/>
    <x v="1"/>
    <d v="2025-02-15T00:00:00"/>
    <d v="2025-02-15T00:00:00"/>
    <s v="Bandan Koro Rehearsal "/>
    <x v="0"/>
    <s v="Sammons Center for the Arts"/>
    <s v="3630 Harry Hines Blvd"/>
    <n v="75219"/>
    <n v="1"/>
    <n v="0"/>
    <n v="20"/>
    <n v="20"/>
    <m/>
  </r>
  <r>
    <x v="49"/>
    <x v="0"/>
    <d v="2025-02-15T00:00:00"/>
    <d v="2025-02-15T00:00:00"/>
    <s v="BK Saturdays - Bandan Koro Community Class "/>
    <x v="0"/>
    <s v="Sammons Center for the Arts"/>
    <s v="3630 Harry Hines Blvd"/>
    <n v="75219"/>
    <n v="1"/>
    <n v="0"/>
    <n v="40"/>
    <n v="40"/>
    <m/>
  </r>
  <r>
    <x v="26"/>
    <x v="5"/>
    <d v="2025-02-15T00:00:00"/>
    <d v="2025-02-15T00:00:00"/>
    <s v="Valentine Sweetheart Concert"/>
    <x v="0"/>
    <s v="TBAAL "/>
    <s v="1309 Canton Street"/>
    <n v="75201"/>
    <n v="1"/>
    <n v="258"/>
    <n v="0"/>
    <n v="258"/>
    <m/>
  </r>
  <r>
    <x v="37"/>
    <x v="0"/>
    <d v="2025-02-15T00:00:00"/>
    <d v="2025-02-15T00:00:00"/>
    <s v="Poetry Stone Soup"/>
    <x v="0"/>
    <s v="Half Price Books "/>
    <s v="5803 Northwest Highway"/>
    <n v="75231"/>
    <n v="1"/>
    <n v="0"/>
    <n v="7"/>
    <n v="7"/>
    <m/>
  </r>
  <r>
    <x v="37"/>
    <x v="0"/>
    <d v="2025-02-15T00:00:00"/>
    <d v="2025-02-15T00:00:00"/>
    <s v="2425-123A Lyceum Series--Creating The Truth with Jasmyn Huff"/>
    <x v="0"/>
    <s v="The Writer's Garret"/>
    <s v="215 S. Tyler St."/>
    <n v="75208"/>
    <n v="1"/>
    <n v="0"/>
    <n v="4"/>
    <n v="4"/>
    <m/>
  </r>
  <r>
    <x v="33"/>
    <x v="5"/>
    <d v="2025-02-15T00:00:00"/>
    <d v="2025-02-15T00:00:00"/>
    <s v="ORPHEUS AND EURYDICE Livestream"/>
    <x v="1"/>
    <s v="VIRTUAL"/>
    <s v="VIRTUAL"/>
    <s v="VIRTUAL"/>
    <n v="1"/>
    <n v="0"/>
    <n v="2661"/>
    <n v="2661"/>
    <m/>
  </r>
  <r>
    <x v="9"/>
    <x v="5"/>
    <d v="2025-02-16T00:00:00"/>
    <d v="2025-02-16T00:00:00"/>
    <s v="Representa Mask Making &amp; Dance Workshop"/>
    <x v="0"/>
    <s v="Latino Cultural Center"/>
    <s v="2600 Live Oak St, Dallas, TX"/>
    <n v="75204"/>
    <n v="2"/>
    <m/>
    <n v="101"/>
    <n v="101"/>
    <m/>
  </r>
  <r>
    <x v="9"/>
    <x v="5"/>
    <d v="2025-02-16T00:00:00"/>
    <d v="2025-02-16T00:00:00"/>
    <s v="Tina's Journey "/>
    <x v="0"/>
    <s v="Latino Cultural Center"/>
    <s v="2600 Live Oak St, Dallas, TX"/>
    <n v="75204"/>
    <n v="2"/>
    <n v="99"/>
    <m/>
    <n v="99"/>
    <m/>
  </r>
  <r>
    <x v="27"/>
    <x v="5"/>
    <d v="2025-02-16T00:00:00"/>
    <d v="2025-02-16T00:00:00"/>
    <s v="WAKEY, WAKEY Talkback"/>
    <x v="0"/>
    <s v="Exposition Park"/>
    <s v="801 Exposition Ave Dallas, TX "/>
    <n v="75227"/>
    <n v="1"/>
    <m/>
    <n v="13"/>
    <n v="13"/>
    <m/>
  </r>
  <r>
    <x v="48"/>
    <x v="0"/>
    <d v="2025-02-16T00:00:00"/>
    <d v="2025-02-16T00:00:00"/>
    <s v="PFF"/>
    <x v="0"/>
    <s v="Half Price Books"/>
    <s v="5803 E NW Hwy"/>
    <n v="75231"/>
    <n v="1"/>
    <n v="0"/>
    <n v="19"/>
    <n v="19"/>
    <m/>
  </r>
  <r>
    <x v="41"/>
    <x v="5"/>
    <d v="2025-02-16T00:00:00"/>
    <d v="2025-02-16T00:00:00"/>
    <s v="Love, Jazz, Romance Concert"/>
    <x v="0"/>
    <s v="Music Hall at Fair Park"/>
    <s v="909 1st Avenue"/>
    <n v="75210"/>
    <n v="1"/>
    <n v="1565"/>
    <n v="259"/>
    <n v="1824"/>
    <m/>
  </r>
  <r>
    <x v="26"/>
    <x v="3"/>
    <d v="2025-02-16T00:00:00"/>
    <d v="2025-02-16T00:00:00"/>
    <s v="Reunion Church"/>
    <x v="0"/>
    <s v="TBAAL "/>
    <s v="1309 Canton Street"/>
    <n v="75201"/>
    <n v="1"/>
    <n v="1"/>
    <n v="546"/>
    <n v="546"/>
    <m/>
  </r>
  <r>
    <x v="33"/>
    <x v="5"/>
    <d v="2025-02-16T00:00:00"/>
    <d v="2025-02-16T00:00:00"/>
    <s v="PEPITO Family Concert Series (Spring)"/>
    <x v="0"/>
    <s v="Winspear Opera House"/>
    <s v="2403 Flora St"/>
    <n v="75201"/>
    <n v="1"/>
    <n v="776"/>
    <n v="342"/>
    <n v="1118"/>
    <m/>
  </r>
  <r>
    <x v="44"/>
    <x v="2"/>
    <d v="2025-02-17T00:00:00"/>
    <d v="2025-02-17T00:00:00"/>
    <s v="Awaken Creativity Songwriters Group Central"/>
    <x v="0"/>
    <s v="Central Commons"/>
    <s v="4711 Westside Dr"/>
    <n v="75209"/>
    <n v="1"/>
    <n v="12"/>
    <n v="0"/>
    <n v="12"/>
    <m/>
  </r>
  <r>
    <x v="5"/>
    <x v="2"/>
    <d v="2025-02-17T00:00:00"/>
    <d v="2025-02-22T00:00:00"/>
    <s v="BNTC Classes"/>
    <x v="0"/>
    <s v="BNT Studios"/>
    <s v="10675 E. Northwest Higway, Suite 2400"/>
    <n v="75238"/>
    <n v="17"/>
    <n v="54"/>
    <n v="13"/>
    <n v="67"/>
    <m/>
  </r>
  <r>
    <x v="5"/>
    <x v="1"/>
    <d v="2025-02-17T00:00:00"/>
    <d v="2025-02-19T00:00:00"/>
    <s v="Epek"/>
    <x v="0"/>
    <s v="BNT Studios"/>
    <s v="2520 Flora St,"/>
    <n v="75201"/>
    <n v="5"/>
    <n v="0"/>
    <n v="4"/>
    <n v="4"/>
    <m/>
  </r>
  <r>
    <x v="7"/>
    <x v="0"/>
    <d v="2025-02-17T00:00:00"/>
    <d v="2025-02-17T00:00:00"/>
    <s v="Creative Solutions"/>
    <x v="0"/>
    <s v="Evening Reporting Center (ERC)"/>
    <s v="1673 Terre Colony Ct"/>
    <n v="75211"/>
    <n v="1"/>
    <n v="0"/>
    <n v="8"/>
    <n v="8"/>
    <m/>
  </r>
  <r>
    <x v="24"/>
    <x v="0"/>
    <d v="2025-02-17T00:00:00"/>
    <d v="2025-02-24T00:00:00"/>
    <s v="Onsite Demo: The Power of Light"/>
    <x v="0"/>
    <s v="Perot Museum of Nature and Science"/>
    <s v="2201 N Field Street"/>
    <n v="75201"/>
    <n v="5"/>
    <n v="20"/>
    <n v="326"/>
    <n v="346"/>
    <m/>
  </r>
  <r>
    <x v="24"/>
    <x v="0"/>
    <d v="2025-02-17T00:00:00"/>
    <d v="2025-02-21T00:00:00"/>
    <s v="Onsite Lab: Chemistry Detectives"/>
    <x v="0"/>
    <s v="Perot Museum of Nature and Science"/>
    <s v="2201 N Field Street"/>
    <n v="75201"/>
    <n v="4"/>
    <n v="26"/>
    <n v="95"/>
    <n v="121"/>
    <m/>
  </r>
  <r>
    <x v="24"/>
    <x v="0"/>
    <d v="2025-02-17T00:00:00"/>
    <d v="2025-02-28T00:00:00"/>
    <s v="Onsite Lab: Engineers, Assemble!"/>
    <x v="0"/>
    <s v="Perot Museum of Nature and Science"/>
    <s v="2201 N Field Street"/>
    <n v="75201"/>
    <n v="7"/>
    <m/>
    <n v="181"/>
    <n v="181"/>
    <m/>
  </r>
  <r>
    <x v="24"/>
    <x v="0"/>
    <d v="2025-02-17T00:00:00"/>
    <d v="2025-02-17T00:00:00"/>
    <s v="Outreach Lab: Amazing Animals"/>
    <x v="0"/>
    <s v="Buckner Preparatory"/>
    <s v="8510 Military Parkway"/>
    <n v="75227"/>
    <n v="3"/>
    <m/>
    <n v="64"/>
    <n v="64"/>
    <m/>
  </r>
  <r>
    <x v="47"/>
    <x v="1"/>
    <d v="2025-02-17T00:00:00"/>
    <d v="2025-02-20T00:00:00"/>
    <s v="Bright Half Life "/>
    <x v="0"/>
    <s v="LCC"/>
    <s v="2600 Live Oak"/>
    <n v="75204"/>
    <n v="5"/>
    <n v="0"/>
    <n v="35"/>
    <n v="35"/>
    <m/>
  </r>
  <r>
    <x v="26"/>
    <x v="7"/>
    <d v="2025-02-17T00:00:00"/>
    <d v="2025-02-23T00:00:00"/>
    <s v="History of TBAAL"/>
    <x v="0"/>
    <s v="TBAAL "/>
    <s v="1309 Canton Street"/>
    <n v="75201"/>
    <n v="1"/>
    <n v="0"/>
    <n v="1400"/>
    <n v="1400"/>
    <m/>
  </r>
  <r>
    <x v="26"/>
    <x v="0"/>
    <d v="2025-02-17T00:00:00"/>
    <d v="2025-02-17T00:00:00"/>
    <s v="Performing Arts Matters Afterschool Prog."/>
    <x v="0"/>
    <s v="Various Schools"/>
    <s v="N/A"/>
    <s v="N/A"/>
    <n v="1"/>
    <n v="0"/>
    <n v="348"/>
    <n v="348"/>
    <m/>
  </r>
  <r>
    <x v="43"/>
    <x v="5"/>
    <d v="2025-02-17T00:00:00"/>
    <d v="2025-02-17T00:00:00"/>
    <s v="Concerts for Seniors - Dallas Area"/>
    <x v="0"/>
    <s v="Ventana by Buckner: AL &amp; MC"/>
    <s v="8301 N. Central Expressway"/>
    <s v="75225"/>
    <n v="1"/>
    <n v="0"/>
    <n v="55"/>
    <n v="55"/>
    <m/>
  </r>
  <r>
    <x v="43"/>
    <x v="5"/>
    <d v="2025-02-17T00:00:00"/>
    <d v="2025-02-17T00:00:00"/>
    <s v="Concerts for Seniors - Dallas Area"/>
    <x v="0"/>
    <s v="The Legacy Midtown Park: IL"/>
    <s v="8240 Manderville Lane"/>
    <s v="75231"/>
    <n v="1"/>
    <n v="0"/>
    <n v="57"/>
    <n v="57"/>
    <m/>
  </r>
  <r>
    <x v="43"/>
    <x v="5"/>
    <d v="2025-02-17T00:00:00"/>
    <d v="2025-02-17T00:00:00"/>
    <s v="Concerts for Seniors - Dallas Area"/>
    <x v="0"/>
    <s v="Parsons House Preston Hollow: AL"/>
    <s v="4205 West Northwest Highway"/>
    <s v="75220"/>
    <n v="1"/>
    <n v="0"/>
    <n v="18"/>
    <n v="18"/>
    <m/>
  </r>
  <r>
    <x v="43"/>
    <x v="5"/>
    <d v="2025-02-17T00:00:00"/>
    <d v="2025-02-17T00:00:00"/>
    <s v="Concerts for Seniors - Dallas Area"/>
    <x v="0"/>
    <s v="Parsons House Preston Hollow: MC"/>
    <s v="4205 W. Northwest Hwy."/>
    <s v="75220"/>
    <n v="1"/>
    <n v="0"/>
    <n v="25"/>
    <n v="25"/>
    <m/>
  </r>
  <r>
    <x v="43"/>
    <x v="5"/>
    <d v="2025-02-17T00:00:00"/>
    <d v="2025-02-17T00:00:00"/>
    <s v="Concerts for Seniors - Dallas Area"/>
    <x v="0"/>
    <s v="Ventana by Buckner: AL &amp; MC"/>
    <s v="8301 N. Central Expressway"/>
    <s v="75225"/>
    <n v="1"/>
    <n v="0"/>
    <n v="55"/>
    <n v="55"/>
    <m/>
  </r>
  <r>
    <x v="43"/>
    <x v="5"/>
    <d v="2025-02-17T00:00:00"/>
    <d v="2025-02-17T00:00:00"/>
    <s v="Concerts for Seniors - Dallas Area"/>
    <x v="0"/>
    <s v="Ventana by Buckner: AL &amp; MC"/>
    <s v="8301 N. Central Expressway"/>
    <s v="75225"/>
    <n v="1"/>
    <n v="0"/>
    <n v="55"/>
    <n v="55"/>
    <m/>
  </r>
  <r>
    <x v="43"/>
    <x v="5"/>
    <d v="2025-02-17T00:00:00"/>
    <d v="2025-02-17T00:00:00"/>
    <s v="Concerts for Seniors - Dallas Area"/>
    <x v="0"/>
    <s v="The Tradition Lovers Lane: MC"/>
    <s v="5850 E. Lovers Lane"/>
    <s v="75206"/>
    <n v="1"/>
    <n v="0"/>
    <n v="20"/>
    <n v="20"/>
    <m/>
  </r>
  <r>
    <x v="43"/>
    <x v="5"/>
    <d v="2025-02-17T00:00:00"/>
    <d v="2025-02-17T00:00:00"/>
    <s v="Concerts for Seniors - Dallas Area"/>
    <x v="0"/>
    <s v="The Tradition Lovers Lane: MC"/>
    <s v="5850 E. Lovers Lane"/>
    <s v="75206"/>
    <n v="1"/>
    <n v="0"/>
    <n v="20"/>
    <n v="20"/>
    <m/>
  </r>
  <r>
    <x v="26"/>
    <x v="1"/>
    <d v="2025-02-17T00:00:00"/>
    <d v="2025-02-17T00:00:00"/>
    <s v="For Colored Brother Prod. Reh mtg."/>
    <x v="0"/>
    <s v="TBAAL "/>
    <s v="1309 Canton Street"/>
    <n v="75201"/>
    <n v="1"/>
    <n v="0"/>
    <n v="8"/>
    <n v="8"/>
    <m/>
  </r>
  <r>
    <x v="30"/>
    <x v="0"/>
    <d v="2025-02-17T00:00:00"/>
    <d v="2025-02-17T00:00:00"/>
    <s v="Fight Night!"/>
    <x v="0"/>
    <s v="Norma Young Arena Stage"/>
    <s v="2688 Laclede St. #120"/>
    <n v="75201"/>
    <n v="1"/>
    <n v="14"/>
    <n v="0"/>
    <n v="14"/>
    <m/>
  </r>
  <r>
    <x v="32"/>
    <x v="8"/>
    <d v="2025-02-17T00:00:00"/>
    <d v="2025-02-17T00:00:00"/>
    <s v="USAFF co-presents Angelika in Black &amp; White series screening of &quot;The Philadelphia Story&quot; (2 screenings) (presented with the Angelika Dallas)"/>
    <x v="0"/>
    <s v="Angelika Film Center Dallas"/>
    <s v="5321 E Mockingbird Ln"/>
    <n v="75206"/>
    <n v="1"/>
    <n v="105"/>
    <n v="0"/>
    <n v="105"/>
    <m/>
  </r>
  <r>
    <x v="1"/>
    <x v="2"/>
    <d v="2025-02-18T00:00:00"/>
    <d v="2025-02-25T00:00:00"/>
    <s v="Virtual Learning"/>
    <x v="1"/>
    <s v="Virtual Learning"/>
    <s v="8117 Preston Rd Dallas TX"/>
    <n v="75225"/>
    <n v="1"/>
    <m/>
    <n v="4"/>
    <n v="4"/>
    <m/>
  </r>
  <r>
    <x v="44"/>
    <x v="0"/>
    <d v="2025-02-18T00:00:00"/>
    <d v="2025-02-18T00:00:00"/>
    <s v="VIsual Artist Feedback"/>
    <x v="1"/>
    <s v="n/a"/>
    <s v="n/a"/>
    <s v="n/a"/>
    <n v="1"/>
    <n v="7"/>
    <n v="0"/>
    <n v="7"/>
    <m/>
  </r>
  <r>
    <x v="53"/>
    <x v="5"/>
    <d v="2025-02-18T00:00:00"/>
    <d v="2025-02-18T00:00:00"/>
    <s v="New Mornings, Brighter Days"/>
    <x v="1"/>
    <s v="paywall/YouTube"/>
    <m/>
    <m/>
    <n v="1"/>
    <n v="14"/>
    <n v="30"/>
    <n v="44"/>
    <m/>
  </r>
  <r>
    <x v="43"/>
    <x v="5"/>
    <d v="2025-02-18T00:00:00"/>
    <d v="2025-02-18T00:00:00"/>
    <s v="Concerts for Head Start - Dallas Area"/>
    <x v="0"/>
    <s v="Wanda Meshack Smith Head Start Center"/>
    <s v="3950 Gannon Lane"/>
    <s v="75237"/>
    <n v="1"/>
    <n v="0"/>
    <n v="60"/>
    <n v="60"/>
    <m/>
  </r>
  <r>
    <x v="43"/>
    <x v="5"/>
    <d v="2025-02-18T00:00:00"/>
    <d v="2025-02-18T00:00:00"/>
    <s v="Concerts for Head Start - Dallas Area"/>
    <x v="0"/>
    <s v="Wanda Meshack Smith Head Start Center"/>
    <s v="3950 Gannon Lane"/>
    <s v="75237"/>
    <n v="1"/>
    <n v="0"/>
    <n v="80"/>
    <n v="80"/>
    <m/>
  </r>
  <r>
    <x v="43"/>
    <x v="5"/>
    <d v="2025-02-18T00:00:00"/>
    <d v="2025-02-18T00:00:00"/>
    <s v="Concerts for Head Start - Dallas Area"/>
    <x v="0"/>
    <s v="Wanda Meshack Smith Head Start Center"/>
    <s v="3950 Gannon Lane"/>
    <s v="75237"/>
    <n v="1"/>
    <n v="0"/>
    <n v="80"/>
    <n v="80"/>
    <m/>
  </r>
  <r>
    <x v="43"/>
    <x v="5"/>
    <d v="2025-02-18T00:00:00"/>
    <d v="2025-02-18T00:00:00"/>
    <s v="Concerts for Seniors - Dallas Area"/>
    <x v="0"/>
    <s v="C.C. Young: Vista 6th Floor"/>
    <s v="4847 W. Lawther Drive"/>
    <s v="75214"/>
    <n v="1"/>
    <n v="0"/>
    <n v="26"/>
    <n v="26"/>
    <m/>
  </r>
  <r>
    <x v="43"/>
    <x v="5"/>
    <d v="2025-02-18T00:00:00"/>
    <d v="2025-02-18T00:00:00"/>
    <s v="Concerts for Seniors - Dallas Area"/>
    <x v="0"/>
    <s v="C.C. Young: Hillside"/>
    <s v="4847 W. Lawther Drive"/>
    <s v="75214"/>
    <n v="1"/>
    <n v="0"/>
    <n v="13"/>
    <n v="13"/>
    <m/>
  </r>
  <r>
    <x v="44"/>
    <x v="2"/>
    <d v="2025-02-18T00:00:00"/>
    <d v="2025-02-18T00:00:00"/>
    <s v="Awaken Creativity Writers Group"/>
    <x v="0"/>
    <s v="Highland Park Presbyterian"/>
    <s v="3821 University Blvd"/>
    <n v="75205"/>
    <n v="1"/>
    <n v="10"/>
    <n v="0"/>
    <n v="10"/>
    <m/>
  </r>
  <r>
    <x v="0"/>
    <x v="1"/>
    <d v="2025-02-18T00:00:00"/>
    <d v="2025-02-18T00:00:00"/>
    <s v="Professional Ballet Folklorico Company"/>
    <x v="0"/>
    <s v="Anita Martinez Recreation Center"/>
    <s v="3212 N Winnetka Ave, Dallas, TX 75212"/>
    <n v="75212"/>
    <n v="1"/>
    <n v="12"/>
    <n v="0"/>
    <n v="12"/>
    <m/>
  </r>
  <r>
    <x v="1"/>
    <x v="0"/>
    <d v="2025-02-18T00:00:00"/>
    <d v="2025-02-24T00:00:00"/>
    <s v="Streamliners ECRR"/>
    <x v="0"/>
    <s v="Our Lady of Perpetual Help"/>
    <s v="7625 Cortland Avenue Dallas, TX "/>
    <n v="75235"/>
    <n v="8"/>
    <n v="80"/>
    <m/>
    <n v="80"/>
    <m/>
  </r>
  <r>
    <x v="1"/>
    <x v="0"/>
    <d v="2025-02-18T00:00:00"/>
    <d v="2025-02-24T00:00:00"/>
    <s v="Streamliners Enrichment (Mystery Box)"/>
    <x v="0"/>
    <s v="Frank Guzick Elementary (DISD)"/>
    <s v="5000 Berridge Ln, Dallas, TX"/>
    <n v="75227"/>
    <n v="12"/>
    <m/>
    <n v="88"/>
    <n v="88"/>
    <m/>
  </r>
  <r>
    <x v="3"/>
    <x v="0"/>
    <d v="2025-02-18T00:00:00"/>
    <d v="2025-02-20T00:00:00"/>
    <s v="Movement Sessions"/>
    <x v="0"/>
    <n v="723"/>
    <s v="723 Fort Worth Avenue"/>
    <n v="75208"/>
    <n v="3"/>
    <n v="60"/>
    <n v="20"/>
    <n v="80"/>
    <m/>
  </r>
  <r>
    <x v="7"/>
    <x v="0"/>
    <d v="2025-02-18T00:00:00"/>
    <d v="2025-02-18T00:00:00"/>
    <s v="(A)Live"/>
    <x v="0"/>
    <s v="Sudie L. Williams TAG Academy"/>
    <s v="12600 Welch Rd"/>
    <n v="75244"/>
    <n v="1"/>
    <n v="0"/>
    <n v="4"/>
    <n v="4"/>
    <m/>
  </r>
  <r>
    <x v="7"/>
    <x v="0"/>
    <d v="2025-02-18T00:00:00"/>
    <d v="2025-02-18T00:00:00"/>
    <s v="Thriving Minds After School"/>
    <x v="0"/>
    <s v="Lakewood Elementary School"/>
    <s v="3000 Hillbrook St"/>
    <n v="75214"/>
    <n v="1"/>
    <n v="0"/>
    <n v="38"/>
    <n v="38"/>
    <m/>
  </r>
  <r>
    <x v="7"/>
    <x v="0"/>
    <d v="2025-02-18T00:00:00"/>
    <d v="2025-02-18T00:00:00"/>
    <s v="Thriving Minds After School"/>
    <x v="0"/>
    <s v="Nathan Adams Elementary School"/>
    <s v="12600 Welch Rd"/>
    <n v="75244"/>
    <n v="1"/>
    <n v="0"/>
    <n v="21"/>
    <n v="21"/>
    <m/>
  </r>
  <r>
    <x v="7"/>
    <x v="0"/>
    <d v="2025-02-18T00:00:00"/>
    <d v="2025-02-18T00:00:00"/>
    <s v="Thriving Minds After School"/>
    <x v="0"/>
    <s v="Montessori Academy at Onesimo Hernandez"/>
    <s v="5555 Maple Ave"/>
    <n v="75235"/>
    <n v="1"/>
    <n v="0"/>
    <n v="42"/>
    <n v="42"/>
    <m/>
  </r>
  <r>
    <x v="7"/>
    <x v="0"/>
    <d v="2025-02-18T00:00:00"/>
    <d v="2025-02-18T00:00:00"/>
    <s v="Thriving Minds After School"/>
    <x v="0"/>
    <s v="Prestonwood Montessori at E.D. Walker"/>
    <s v="5700 Wozencraft Dr"/>
    <s v=" 75230"/>
    <n v="1"/>
    <n v="0"/>
    <n v="47"/>
    <n v="47"/>
    <m/>
  </r>
  <r>
    <x v="7"/>
    <x v="0"/>
    <d v="2025-02-18T00:00:00"/>
    <d v="2025-02-18T00:00:00"/>
    <s v="Thriving Minds After School"/>
    <x v="0"/>
    <s v="Rosemont Lower School"/>
    <s v="1919 Stevens Forest Dr"/>
    <n v="75208"/>
    <n v="1"/>
    <n v="0"/>
    <n v="87"/>
    <n v="87"/>
    <m/>
  </r>
  <r>
    <x v="7"/>
    <x v="0"/>
    <d v="2025-02-18T00:00:00"/>
    <d v="2025-02-18T00:00:00"/>
    <s v="Thriving Minds After School"/>
    <x v="0"/>
    <s v="Rosemont Upper School"/>
    <s v="719 N Montclair Ave"/>
    <n v="75208"/>
    <n v="1"/>
    <n v="0"/>
    <n v="20"/>
    <n v="20"/>
    <m/>
  </r>
  <r>
    <x v="7"/>
    <x v="0"/>
    <d v="2025-02-18T00:00:00"/>
    <d v="2025-02-18T00:00:00"/>
    <s v="Thriving Minds After School"/>
    <x v="0"/>
    <s v="Harry C. Withers Elementary School"/>
    <s v="3959 Northhaven Rd"/>
    <n v="75229"/>
    <n v="1"/>
    <n v="0"/>
    <n v="66"/>
    <n v="66"/>
    <m/>
  </r>
  <r>
    <x v="7"/>
    <x v="0"/>
    <d v="2025-02-18T00:00:00"/>
    <d v="2025-02-18T00:00:00"/>
    <s v="Launching: Facilitator's Guide Spring 2025"/>
    <x v="0"/>
    <s v="Big Thought HQ"/>
    <s v="1409 Botham Jean Blvd., Suite 1015"/>
    <n v="75215"/>
    <n v="1"/>
    <n v="0"/>
    <n v="9"/>
    <n v="9"/>
    <m/>
  </r>
  <r>
    <x v="7"/>
    <x v="0"/>
    <d v="2025-02-18T00:00:00"/>
    <d v="2025-02-18T00:00:00"/>
    <s v="6DQ-R - Observation"/>
    <x v="0"/>
    <s v="Nathan Adams Elementary School"/>
    <s v="12600 Welch Rd"/>
    <n v="75244"/>
    <n v="1"/>
    <n v="0"/>
    <n v="4"/>
    <n v="4"/>
    <m/>
  </r>
  <r>
    <x v="9"/>
    <x v="5"/>
    <d v="2025-02-18T00:00:00"/>
    <d v="2025-02-18T00:00:00"/>
    <s v="Tina's Journey "/>
    <x v="0"/>
    <s v="Latino Cultural Center"/>
    <s v="2606 Live Oak St, Dallas, TX"/>
    <n v="75204"/>
    <n v="1"/>
    <n v="57"/>
    <n v="0"/>
    <n v="57"/>
    <m/>
  </r>
  <r>
    <x v="14"/>
    <x v="9"/>
    <d v="2025-02-18T00:00:00"/>
    <d v="2025-02-18T00:00:00"/>
    <s v="Cornerstone Christian Academy"/>
    <x v="0"/>
    <s v="The Sixth Floor Museum at Dealey Plaza"/>
    <s v="411 Elm Street"/>
    <n v="75204"/>
    <n v="1"/>
    <n v="32"/>
    <n v="4"/>
    <n v="36"/>
    <m/>
  </r>
  <r>
    <x v="14"/>
    <x v="0"/>
    <d v="2025-02-18T00:00:00"/>
    <d v="2025-02-18T00:00:00"/>
    <s v="Cornerstone Christian Academy"/>
    <x v="0"/>
    <s v="The Sixth Floor Museum at Dealey Plaza"/>
    <s v="411 Elm Street"/>
    <n v="75204"/>
    <n v="1"/>
    <n v="36"/>
    <n v="0"/>
    <n v="36"/>
    <m/>
  </r>
  <r>
    <x v="15"/>
    <x v="3"/>
    <d v="2025-02-18T00:00:00"/>
    <d v="2025-02-18T00:00:00"/>
    <s v="Elizabeth Smith Learning Academy "/>
    <x v="0"/>
    <s v="Hall of State"/>
    <s v="3939 Grand Avenue"/>
    <n v="75210"/>
    <n v="1"/>
    <s v="X"/>
    <n v="154"/>
    <n v="154"/>
    <m/>
  </r>
  <r>
    <x v="53"/>
    <x v="5"/>
    <d v="2025-02-18T00:00:00"/>
    <d v="2025-02-18T00:00:00"/>
    <s v="New Mornings, Brighter Days"/>
    <x v="0"/>
    <s v="Meyerson Symphony Center"/>
    <s v="2301 Flora"/>
    <n v="75201"/>
    <n v="1"/>
    <n v="50"/>
    <n v="297"/>
    <n v="347"/>
    <m/>
  </r>
  <r>
    <x v="21"/>
    <x v="0"/>
    <d v="2025-02-18T00:00:00"/>
    <d v="2025-02-28T00:00:00"/>
    <s v="Discover Dance"/>
    <x v="0"/>
    <s v="Resource Center West"/>
    <s v="2200 Dennison St."/>
    <n v="75212"/>
    <n v="2"/>
    <n v="0"/>
    <n v="25"/>
    <n v="25"/>
    <m/>
  </r>
  <r>
    <x v="27"/>
    <x v="0"/>
    <d v="2025-02-18T00:00:00"/>
    <d v="2025-02-28T00:00:00"/>
    <s v="Intro to Playwriting (DPAC)"/>
    <x v="0"/>
    <s v="Adamson High School"/>
    <s v="309 E 9th St, Dallas, TX "/>
    <n v="75203"/>
    <n v="1"/>
    <m/>
    <n v="3"/>
    <n v="3"/>
    <m/>
  </r>
  <r>
    <x v="51"/>
    <x v="0"/>
    <d v="2025-02-18T00:00:00"/>
    <d v="2025-02-21T00:00:00"/>
    <s v="Voyager I: Mobile Arts and Well-Being Studio Workshops"/>
    <x v="0"/>
    <s v="Uplift Williams Middle School"/>
    <s v="1750 Viceroy Dr"/>
    <n v="75235"/>
    <n v="20"/>
    <n v="0"/>
    <n v="538"/>
    <n v="538"/>
    <m/>
  </r>
  <r>
    <x v="41"/>
    <x v="0"/>
    <d v="2025-02-18T00:00:00"/>
    <d v="2025-02-18T00:00:00"/>
    <s v="PatioLive!"/>
    <x v="0"/>
    <s v="Legacy Midtown Park"/>
    <s v="8240 Manderville Lane "/>
    <n v="75231"/>
    <n v="2"/>
    <m/>
    <n v="29"/>
    <n v="29"/>
    <m/>
  </r>
  <r>
    <x v="41"/>
    <x v="0"/>
    <d v="2025-02-18T00:00:00"/>
    <d v="2025-02-28T00:00:00"/>
    <s v="PatioLive!"/>
    <x v="0"/>
    <s v="Legacy Midtown Park"/>
    <s v="8240 Manderville Lane "/>
    <n v="75231"/>
    <n v="2"/>
    <m/>
    <n v="22"/>
    <n v="22"/>
    <m/>
  </r>
  <r>
    <x v="33"/>
    <x v="5"/>
    <d v="2025-02-18T00:00:00"/>
    <d v="2025-02-18T00:00:00"/>
    <s v="Opera in a Suitcase"/>
    <x v="0"/>
    <s v="Lennwood Nursing &amp; Rehabilitation"/>
    <s v="8017 W Virginia Dr"/>
    <n v="75237"/>
    <n v="1"/>
    <n v="0"/>
    <n v="26"/>
    <n v="26"/>
    <m/>
  </r>
  <r>
    <x v="33"/>
    <x v="5"/>
    <d v="2025-02-18T00:00:00"/>
    <d v="2025-02-18T00:00:00"/>
    <s v="Touring Opera Performance"/>
    <x v="0"/>
    <s v="Victor H. Hexter Elementary"/>
    <s v="9720 Waterview Rd"/>
    <n v="75218"/>
    <n v="1"/>
    <n v="0"/>
    <n v="214"/>
    <n v="214"/>
    <m/>
  </r>
  <r>
    <x v="46"/>
    <x v="1"/>
    <d v="2025-02-18T00:00:00"/>
    <d v="2025-02-24T00:00:00"/>
    <s v="Song from the Uproar"/>
    <x v="0"/>
    <s v="Royal Lane Baptist Church"/>
    <s v="6707 Royal Ln"/>
    <n v="75230"/>
    <n v="6"/>
    <n v="0"/>
    <n v="0"/>
    <n v="0"/>
    <m/>
  </r>
  <r>
    <x v="31"/>
    <x v="1"/>
    <d v="2025-02-18T00:00:00"/>
    <d v="2025-02-18T00:00:00"/>
    <s v="Season 45 Rehearsal"/>
    <x v="0"/>
    <s v="First Presbyterian Church"/>
    <s v="1835 Young Street"/>
    <n v="75201"/>
    <n v="250"/>
    <m/>
    <m/>
    <n v="250"/>
    <m/>
  </r>
  <r>
    <x v="0"/>
    <x v="0"/>
    <d v="2025-02-19T00:00:00"/>
    <d v="2025-02-19T00:00:00"/>
    <s v="Senior Ballet Folklorico Company"/>
    <x v="0"/>
    <s v="Exall Park Recreation Center"/>
    <s v="1355 Adair St, Dallas, TX 75204"/>
    <n v="75204"/>
    <n v="1"/>
    <n v="8"/>
    <n v="0"/>
    <n v="8"/>
    <m/>
  </r>
  <r>
    <x v="0"/>
    <x v="1"/>
    <d v="2025-02-19T00:00:00"/>
    <d v="2025-02-19T00:00:00"/>
    <s v="Junior Professional Company"/>
    <x v="0"/>
    <s v="Anita Martinez Recreation Center"/>
    <s v="3212 N Winnetka Ave, Dallas, TX 75212"/>
    <m/>
    <n v="1"/>
    <n v="24"/>
    <n v="0"/>
    <n v="24"/>
    <m/>
  </r>
  <r>
    <x v="1"/>
    <x v="0"/>
    <d v="2025-02-19T00:00:00"/>
    <d v="2025-02-25T00:00:00"/>
    <s v="Streamliners Enrichment (Geo-Dance)"/>
    <x v="0"/>
    <s v="Uplift White Rock Prep"/>
    <s v="7370 Valley Glen Drive, Dallas, TX "/>
    <n v="75228"/>
    <n v="8"/>
    <m/>
    <n v="87"/>
    <n v="87"/>
    <m/>
  </r>
  <r>
    <x v="7"/>
    <x v="0"/>
    <d v="2025-02-19T00:00:00"/>
    <d v="2025-02-19T00:00:00"/>
    <s v="Thriving Minds After School"/>
    <x v="0"/>
    <s v="Lakewood Elementary School"/>
    <s v="3000 Hillbrook St"/>
    <n v="75214"/>
    <n v="1"/>
    <n v="0"/>
    <n v="1"/>
    <n v="1"/>
    <m/>
  </r>
  <r>
    <x v="13"/>
    <x v="0"/>
    <d v="2025-02-19T00:00:00"/>
    <d v="2025-02-24T00:00:00"/>
    <s v="Dramashops- on site"/>
    <x v="0"/>
    <s v="Rosewood Center for Family Arts"/>
    <s v="5938 Skillman St"/>
    <n v="75231"/>
    <n v="7"/>
    <n v="120"/>
    <m/>
    <n v="120"/>
    <m/>
  </r>
  <r>
    <x v="21"/>
    <x v="0"/>
    <d v="2025-02-19T00:00:00"/>
    <d v="2025-02-28T00:00:00"/>
    <s v="D-PAC"/>
    <x v="0"/>
    <s v="Conrad High School"/>
    <s v="7502 Fair Oaks Ave"/>
    <n v="75231"/>
    <n v="2"/>
    <n v="0"/>
    <n v="10"/>
    <n v="10"/>
    <m/>
  </r>
  <r>
    <x v="21"/>
    <x v="0"/>
    <d v="2025-02-19T00:00:00"/>
    <d v="2025-02-28T00:00:00"/>
    <s v="D-PAC"/>
    <x v="0"/>
    <s v="Adamson High School"/>
    <s v="309 E. Ninth St. "/>
    <n v="75203"/>
    <n v="1"/>
    <n v="0"/>
    <n v="3"/>
    <n v="3"/>
    <m/>
  </r>
  <r>
    <x v="27"/>
    <x v="0"/>
    <d v="2025-02-19T00:00:00"/>
    <d v="2025-02-28T00:00:00"/>
    <s v="Intro to Playwriting (DPAC)"/>
    <x v="0"/>
    <s v="Conrad High School"/>
    <s v="7502 Fair Oaks Ave, Dallas, TX "/>
    <s v="75231 "/>
    <n v="2"/>
    <m/>
    <n v="10"/>
    <n v="10"/>
    <m/>
  </r>
  <r>
    <x v="51"/>
    <x v="0"/>
    <d v="2025-02-19T00:00:00"/>
    <d v="2025-02-19T00:00:00"/>
    <s v="OutLoud Voices: Afterschool Arts Workshops"/>
    <x v="0"/>
    <s v="Bath House Cultural Center"/>
    <s v="523 E Lawther Dr"/>
    <n v="75218"/>
    <n v="1"/>
    <n v="0"/>
    <n v="15"/>
    <n v="15"/>
    <m/>
  </r>
  <r>
    <x v="26"/>
    <x v="0"/>
    <d v="2025-02-19T00:00:00"/>
    <d v="2025-02-19T00:00:00"/>
    <s v="Performing Arts Matters Afterschool Prog."/>
    <x v="0"/>
    <s v="Various Schools"/>
    <s v="N/A"/>
    <s v="N/A"/>
    <n v="1"/>
    <n v="0"/>
    <n v="311"/>
    <n v="311"/>
    <m/>
  </r>
  <r>
    <x v="1"/>
    <x v="2"/>
    <d v="2025-02-20T00:00:00"/>
    <d v="2025-02-27T00:00:00"/>
    <s v="Virtual Learning"/>
    <x v="1"/>
    <s v="Virtual Learning"/>
    <s v="8117 Preston Rd Dallas TX"/>
    <n v="75225"/>
    <n v="1"/>
    <m/>
    <n v="3"/>
    <n v="3"/>
    <m/>
  </r>
  <r>
    <x v="43"/>
    <x v="5"/>
    <d v="2025-02-20T00:00:00"/>
    <d v="2025-02-20T00:00:00"/>
    <s v="Concerts for Seniors - Dallas Area"/>
    <x v="0"/>
    <s v="The Villages of Dallas: Chapel"/>
    <s v="550 East Ann Arbor Avenue"/>
    <s v="75216"/>
    <n v="1"/>
    <n v="0"/>
    <n v="20"/>
    <n v="20"/>
    <m/>
  </r>
  <r>
    <x v="43"/>
    <x v="5"/>
    <d v="2025-02-20T00:00:00"/>
    <d v="2025-02-20T00:00:00"/>
    <s v="Concerts for Seniors - Dallas Area"/>
    <x v="0"/>
    <s v="The Villages of Dallas: Camillia"/>
    <s v="550 Ann Arbor Avenue"/>
    <s v="75216"/>
    <n v="1"/>
    <n v="0"/>
    <n v="20"/>
    <n v="20"/>
    <m/>
  </r>
  <r>
    <x v="43"/>
    <x v="5"/>
    <d v="2025-02-20T00:00:00"/>
    <d v="2025-02-20T00:00:00"/>
    <s v="Concerts for Seniors - Dallas Area"/>
    <x v="0"/>
    <s v="Westminster Presbyterian Church"/>
    <s v="8200 Devonshire Drive"/>
    <s v="75209"/>
    <n v="1"/>
    <n v="0"/>
    <n v="15"/>
    <n v="15"/>
    <m/>
  </r>
  <r>
    <x v="43"/>
    <x v="5"/>
    <d v="2025-02-20T00:00:00"/>
    <d v="2025-02-20T00:00:00"/>
    <s v="Concerts for Seniors - Dallas Area"/>
    <x v="0"/>
    <s v="Brookdale Lake Highlands"/>
    <s v="9715 Plano Road"/>
    <s v="75238"/>
    <n v="1"/>
    <n v="0"/>
    <n v="30"/>
    <n v="30"/>
    <m/>
  </r>
  <r>
    <x v="43"/>
    <x v="5"/>
    <d v="2025-02-20T00:00:00"/>
    <d v="2025-02-20T00:00:00"/>
    <s v="Concerts for Seniors - Dallas Area"/>
    <x v="0"/>
    <s v="Westminster Presbyterian Church"/>
    <s v="8200 Devonshire Drive"/>
    <s v="75209"/>
    <n v="1"/>
    <n v="0"/>
    <n v="15"/>
    <n v="15"/>
    <m/>
  </r>
  <r>
    <x v="43"/>
    <x v="5"/>
    <d v="2025-02-20T00:00:00"/>
    <d v="2025-02-20T00:00:00"/>
    <s v="Concerts for Seniors - Dallas Area"/>
    <x v="0"/>
    <s v="Bachman Therapeutic Recreation Center"/>
    <s v="2750 Bachman Dr."/>
    <s v="75220"/>
    <n v="1"/>
    <n v="0"/>
    <n v="12"/>
    <n v="12"/>
    <m/>
  </r>
  <r>
    <x v="43"/>
    <x v="5"/>
    <d v="2025-02-20T00:00:00"/>
    <d v="2025-02-20T00:00:00"/>
    <s v="Concerts for Seniors - Dallas Area"/>
    <x v="0"/>
    <s v="Bachman Therapeutic Recreation Center"/>
    <s v="2750 Bachman Dr."/>
    <s v="75220"/>
    <n v="1"/>
    <n v="0"/>
    <n v="12"/>
    <n v="12"/>
    <m/>
  </r>
  <r>
    <x v="0"/>
    <x v="1"/>
    <d v="2025-02-20T00:00:00"/>
    <d v="2025-02-20T00:00:00"/>
    <s v="Children's Professional Ballet Folklorico Company"/>
    <x v="0"/>
    <s v="Anita Martinez Recreation Center"/>
    <s v="3212 N Winnetka Ave, Dallas, TX 75212"/>
    <m/>
    <n v="1"/>
    <n v="6"/>
    <n v="0"/>
    <n v="6"/>
    <m/>
  </r>
  <r>
    <x v="1"/>
    <x v="0"/>
    <d v="2025-02-20T00:00:00"/>
    <d v="2025-02-27T00:00:00"/>
    <s v="Streamliners ECRR"/>
    <x v="0"/>
    <s v="Bayles Elementary (DISD)"/>
    <s v="2444 Telegraph Ave, Dallas, TX "/>
    <n v="75228"/>
    <n v="14"/>
    <m/>
    <n v="162"/>
    <n v="162"/>
    <m/>
  </r>
  <r>
    <x v="7"/>
    <x v="0"/>
    <d v="2025-02-20T00:00:00"/>
    <d v="2025-02-20T00:00:00"/>
    <s v="(A)Live"/>
    <x v="0"/>
    <s v="Incarnation House"/>
    <s v="3120 N Haskell Ave"/>
    <n v="75204"/>
    <n v="1"/>
    <n v="0"/>
    <n v="10"/>
    <n v="10"/>
    <m/>
  </r>
  <r>
    <x v="7"/>
    <x v="0"/>
    <d v="2025-02-20T00:00:00"/>
    <d v="2025-02-20T00:00:00"/>
    <s v="Professional Learning Youth Presenter's Fall 2024- Spring 2025"/>
    <x v="0"/>
    <s v="Big Thought HQ"/>
    <s v="1409 Botham Jean Blvd., Suite 1015"/>
    <n v="75215"/>
    <n v="1"/>
    <n v="0"/>
    <n v="3"/>
    <n v="3"/>
    <m/>
  </r>
  <r>
    <x v="7"/>
    <x v="0"/>
    <d v="2025-02-20T00:00:00"/>
    <d v="2025-02-20T00:00:00"/>
    <s v="Thriving Minds After School"/>
    <x v="0"/>
    <s v="Lakewood Elementary School"/>
    <s v="3000 Hillbrook St"/>
    <n v="75214"/>
    <n v="1"/>
    <n v="0"/>
    <n v="43"/>
    <n v="43"/>
    <m/>
  </r>
  <r>
    <x v="7"/>
    <x v="0"/>
    <d v="2025-02-20T00:00:00"/>
    <d v="2025-02-20T00:00:00"/>
    <s v="Thriving Minds After School"/>
    <x v="0"/>
    <s v="Nathan Adams Elementary School"/>
    <s v="12600 Welch Rd"/>
    <n v="75244"/>
    <n v="1"/>
    <n v="0"/>
    <n v="23"/>
    <n v="23"/>
    <m/>
  </r>
  <r>
    <x v="7"/>
    <x v="0"/>
    <d v="2025-02-20T00:00:00"/>
    <d v="2025-02-20T00:00:00"/>
    <s v="Thriving Minds After School"/>
    <x v="0"/>
    <s v="Montessori Academy at Onesimo Hernandez"/>
    <s v="5555 Maple Ave"/>
    <n v="75235"/>
    <n v="1"/>
    <n v="0"/>
    <n v="47"/>
    <n v="47"/>
    <m/>
  </r>
  <r>
    <x v="7"/>
    <x v="0"/>
    <d v="2025-02-20T00:00:00"/>
    <d v="2025-02-20T00:00:00"/>
    <s v="Thriving Minds After School"/>
    <x v="0"/>
    <s v="Prestonwood Montessori at E.D. Walker"/>
    <s v="5700 Wozencraft Dr"/>
    <s v=" 75230"/>
    <n v="1"/>
    <n v="0"/>
    <n v="56"/>
    <n v="56"/>
    <m/>
  </r>
  <r>
    <x v="7"/>
    <x v="0"/>
    <d v="2025-02-20T00:00:00"/>
    <d v="2025-02-20T00:00:00"/>
    <s v="Thriving Minds After School"/>
    <x v="0"/>
    <s v="Rosemont Lower School"/>
    <s v="1919 Stevens Forest Dr"/>
    <n v="75208"/>
    <n v="1"/>
    <n v="0"/>
    <n v="91"/>
    <n v="91"/>
    <m/>
  </r>
  <r>
    <x v="7"/>
    <x v="0"/>
    <d v="2025-02-20T00:00:00"/>
    <d v="2025-02-20T00:00:00"/>
    <s v="Thriving Minds After School"/>
    <x v="0"/>
    <s v="Rosemont Upper School"/>
    <s v="719 N Montclair Ave"/>
    <n v="75208"/>
    <n v="1"/>
    <n v="0"/>
    <n v="20"/>
    <n v="20"/>
    <m/>
  </r>
  <r>
    <x v="7"/>
    <x v="0"/>
    <d v="2025-02-20T00:00:00"/>
    <d v="2025-02-20T00:00:00"/>
    <s v="Thriving Minds After School"/>
    <x v="0"/>
    <s v="Harry C. Withers Elementary School"/>
    <s v="3959 Northhaven Rd"/>
    <n v="75229"/>
    <n v="1"/>
    <n v="0"/>
    <n v="76"/>
    <n v="76"/>
    <m/>
  </r>
  <r>
    <x v="7"/>
    <x v="6"/>
    <d v="2025-02-20T00:00:00"/>
    <d v="2025-02-13T00:00:00"/>
    <s v="OY cohort"/>
    <x v="0"/>
    <s v="Dallas College-West Dallas "/>
    <s v="7222 S. Westmoreland Road"/>
    <n v="75237"/>
    <n v="1"/>
    <n v="0"/>
    <n v="22"/>
    <n v="22"/>
    <m/>
  </r>
  <r>
    <x v="7"/>
    <x v="0"/>
    <d v="2025-02-20T00:00:00"/>
    <d v="2025-02-20T00:00:00"/>
    <s v="Value of Skill Development with Recognition - The Opportunity Economy - NIUP"/>
    <x v="0"/>
    <s v="Big Thought HQ"/>
    <s v="1409 Botham Jean Blvd., Suite 1015"/>
    <n v="75215"/>
    <n v="1"/>
    <n v="0"/>
    <n v="17"/>
    <n v="17"/>
    <m/>
  </r>
  <r>
    <x v="9"/>
    <x v="5"/>
    <d v="2025-02-20T00:00:00"/>
    <d v="2025-02-20T00:00:00"/>
    <s v="Tina's Journey "/>
    <x v="0"/>
    <s v="Latino Cultural Center"/>
    <s v="2607 Live Oak St, Dallas, TX"/>
    <n v="75204"/>
    <n v="1"/>
    <n v="80"/>
    <n v="0"/>
    <n v="80"/>
    <m/>
  </r>
  <r>
    <x v="16"/>
    <x v="0"/>
    <d v="2025-02-20T00:00:00"/>
    <d v="2025-02-20T00:00:00"/>
    <s v="Citywide Youth (Teen)"/>
    <x v="0"/>
    <s v="Vickery Meadow Youth Development Foundation"/>
    <s v="7110 Holly Hill Dr"/>
    <n v="75231"/>
    <n v="1"/>
    <m/>
    <n v="20"/>
    <n v="20"/>
    <m/>
  </r>
  <r>
    <x v="16"/>
    <x v="0"/>
    <d v="2025-02-20T00:00:00"/>
    <d v="2025-02-27T00:00:00"/>
    <s v="All Access Art"/>
    <x v="0"/>
    <s v="Dallas Museum of Art"/>
    <s v="1717 N Harwood"/>
    <n v="75201"/>
    <n v="3"/>
    <m/>
    <n v="65"/>
    <n v="65"/>
    <m/>
  </r>
  <r>
    <x v="16"/>
    <x v="0"/>
    <d v="2025-02-20T00:00:00"/>
    <d v="2025-02-20T00:00:00"/>
    <s v="Go van Gogh"/>
    <x v="0"/>
    <s v="Rosemont Primary (Lower Campus)"/>
    <s v="1919 Stevens Forest Dr"/>
    <n v="75208"/>
    <n v="3"/>
    <m/>
    <n v="67"/>
    <n v="67"/>
    <m/>
  </r>
  <r>
    <x v="21"/>
    <x v="0"/>
    <d v="2025-02-20T00:00:00"/>
    <d v="2025-02-28T00:00:00"/>
    <s v="Discover Art "/>
    <x v="0"/>
    <s v="Highlands Elementary "/>
    <s v="131 Sims Dr. "/>
    <n v="75104"/>
    <n v="2"/>
    <n v="0"/>
    <n v="25"/>
    <n v="25"/>
    <m/>
  </r>
  <r>
    <x v="21"/>
    <x v="0"/>
    <d v="2025-02-20T00:00:00"/>
    <d v="2025-02-28T00:00:00"/>
    <s v="Discover Art "/>
    <x v="0"/>
    <s v="Bessie Coleman Middle School"/>
    <s v="1208 E. Pleasant Run"/>
    <n v="75104"/>
    <n v="2"/>
    <n v="0"/>
    <n v="25"/>
    <n v="25"/>
    <m/>
  </r>
  <r>
    <x v="21"/>
    <x v="0"/>
    <d v="2025-02-20T00:00:00"/>
    <d v="2025-02-28T00:00:00"/>
    <s v="Discover Art"/>
    <x v="0"/>
    <s v="Collegiate Academy Middle School"/>
    <s v="1515 W. Beltline Rd."/>
    <n v="75104"/>
    <n v="2"/>
    <n v="0"/>
    <n v="25"/>
    <n v="25"/>
    <m/>
  </r>
  <r>
    <x v="21"/>
    <x v="0"/>
    <d v="2025-02-20T00:00:00"/>
    <d v="2025-02-28T00:00:00"/>
    <s v="Discover Art"/>
    <x v="0"/>
    <s v="Permenter Middle School"/>
    <s v="431 W. Parkerville Rd"/>
    <n v="75104"/>
    <n v="2"/>
    <n v="0"/>
    <n v="25"/>
    <n v="25"/>
    <m/>
  </r>
  <r>
    <x v="21"/>
    <x v="0"/>
    <d v="2025-02-20T00:00:00"/>
    <d v="2025-02-28T00:00:00"/>
    <s v="Discover Music"/>
    <x v="0"/>
    <s v="Collegiate Academy Middle School"/>
    <s v="1515 W. Beltline Rd."/>
    <n v="75104"/>
    <n v="2"/>
    <n v="0"/>
    <n v="25"/>
    <n v="25"/>
    <m/>
  </r>
  <r>
    <x v="21"/>
    <x v="0"/>
    <d v="2025-02-20T00:00:00"/>
    <d v="2025-02-28T00:00:00"/>
    <s v="D-PAC"/>
    <x v="0"/>
    <s v="Wilmer-Hutchins High Shool "/>
    <s v="5520 Langdon Rd"/>
    <n v="75241"/>
    <n v="2"/>
    <n v="0"/>
    <n v="9"/>
    <n v="9"/>
    <m/>
  </r>
  <r>
    <x v="27"/>
    <x v="0"/>
    <d v="2025-02-20T00:00:00"/>
    <d v="2025-02-28T00:00:00"/>
    <s v="Intro to Playwriting (DPAC)"/>
    <x v="0"/>
    <s v="Wilmer-Hutchins High School"/>
    <s v="5520 Langdon Rd, Dallas, TX "/>
    <n v="75241"/>
    <n v="2"/>
    <m/>
    <n v="9"/>
    <n v="9"/>
    <m/>
  </r>
  <r>
    <x v="24"/>
    <x v="0"/>
    <d v="2025-02-20T00:00:00"/>
    <d v="2025-02-20T00:00:00"/>
    <s v="Family Science Night: Perot Museum Exhibits"/>
    <x v="0"/>
    <s v="The Lamplighter School "/>
    <s v="11611 Inwood Road"/>
    <n v="75229"/>
    <n v="1"/>
    <n v="310"/>
    <m/>
    <n v="310"/>
    <m/>
  </r>
  <r>
    <x v="41"/>
    <x v="5"/>
    <d v="2025-02-20T00:00:00"/>
    <d v="2025-02-28T00:00:00"/>
    <s v="The Stamped Project, banned books festival"/>
    <x v="0"/>
    <s v="Bishop Arts Theatre"/>
    <s v="215 S Tyler Street"/>
    <n v="75208"/>
    <n v="6"/>
    <n v="498"/>
    <n v="15"/>
    <n v="513"/>
    <m/>
  </r>
  <r>
    <x v="26"/>
    <x v="5"/>
    <d v="2025-02-20T00:00:00"/>
    <d v="2025-02-20T00:00:00"/>
    <s v="Festival of Black Dance Student Perf."/>
    <x v="0"/>
    <s v="TBAAL "/>
    <s v="1309 Canton Street"/>
    <n v="75201"/>
    <n v="1"/>
    <n v="800"/>
    <n v="0"/>
    <n v="800"/>
    <m/>
  </r>
  <r>
    <x v="33"/>
    <x v="5"/>
    <d v="2025-02-20T00:00:00"/>
    <d v="2025-02-20T00:00:00"/>
    <s v="Touring Opera Performance"/>
    <x v="0"/>
    <s v="Montessori Academy at Onesimo Hernandez"/>
    <s v="2222 Maple Ave"/>
    <n v="75235"/>
    <n v="1"/>
    <n v="0"/>
    <n v="150"/>
    <n v="150"/>
    <m/>
  </r>
  <r>
    <x v="32"/>
    <x v="8"/>
    <d v="2025-02-20T00:00:00"/>
    <d v="2025-02-20T00:00:00"/>
    <s v="USAFF co-presents &quot;NT:Live - The Importance of Being Earnest&quot; (screening 1) (presented with the Angelika Dallas)"/>
    <x v="0"/>
    <s v="Angelika Film Center Dallas"/>
    <s v="5321 E Mockingbird Ln"/>
    <n v="75206"/>
    <n v="1"/>
    <n v="138"/>
    <n v="0"/>
    <n v="138"/>
    <m/>
  </r>
  <r>
    <x v="18"/>
    <x v="2"/>
    <d v="2025-02-20T00:00:00"/>
    <d v="2025-02-20T00:00:00"/>
    <s v="TaKeTiNa "/>
    <x v="0"/>
    <s v="La Cantera Arts Conservatory"/>
    <s v="1050 N Westmoreland #328"/>
    <n v="75211"/>
    <n v="1"/>
    <n v="0"/>
    <n v="8"/>
    <n v="8"/>
    <m/>
  </r>
  <r>
    <x v="43"/>
    <x v="5"/>
    <d v="2025-02-21T00:00:00"/>
    <d v="2025-02-21T00:00:00"/>
    <s v="Concerts for Seniors - Dallas Area"/>
    <x v="0"/>
    <s v="Five Star Premier Residences of Dallas"/>
    <s v="5455 La Sierra Drive"/>
    <s v="75231"/>
    <n v="1"/>
    <n v="0"/>
    <n v="20"/>
    <n v="20"/>
    <m/>
  </r>
  <r>
    <x v="43"/>
    <x v="5"/>
    <d v="2025-02-21T00:00:00"/>
    <d v="2025-02-21T00:00:00"/>
    <s v="Concerts for Seniors - Dallas Area"/>
    <x v="0"/>
    <s v="Five Points at Lake Highlands: Lighthouse MC/IL"/>
    <s v="9009 White Rock Trail"/>
    <s v="75238"/>
    <n v="1"/>
    <n v="0"/>
    <n v="19"/>
    <n v="19"/>
    <m/>
  </r>
  <r>
    <x v="43"/>
    <x v="5"/>
    <d v="2025-02-21T00:00:00"/>
    <d v="2025-02-21T00:00:00"/>
    <s v="Concerts for Seniors - Dallas Area"/>
    <x v="0"/>
    <s v="Five Points at Lake Highlands: Lighthouse MC/IL"/>
    <s v="9009 White Rock Trail"/>
    <s v="75238"/>
    <n v="1"/>
    <n v="0"/>
    <n v="11"/>
    <n v="11"/>
    <m/>
  </r>
  <r>
    <x v="43"/>
    <x v="5"/>
    <d v="2025-02-21T00:00:00"/>
    <d v="2025-02-21T00:00:00"/>
    <s v="Concerts for Seniors - Dallas Area"/>
    <x v="0"/>
    <s v="The Rehabilitation &amp; Wellness Center of Dallas: 3rd Floor"/>
    <s v="4200 Live Oak Street"/>
    <s v="75204"/>
    <n v="1"/>
    <n v="0"/>
    <n v="27"/>
    <n v="27"/>
    <m/>
  </r>
  <r>
    <x v="43"/>
    <x v="5"/>
    <d v="2025-02-21T00:00:00"/>
    <d v="2025-02-21T00:00:00"/>
    <s v="Concerts for Seniors - Dallas Area"/>
    <x v="0"/>
    <s v="The Rehabilitation &amp; Wellness Center of Dallas: 3rd Floor"/>
    <s v="4200 Live Oak Street"/>
    <s v="75204"/>
    <n v="1"/>
    <n v="0"/>
    <n v="27"/>
    <n v="27"/>
    <m/>
  </r>
  <r>
    <x v="43"/>
    <x v="5"/>
    <d v="2025-02-21T00:00:00"/>
    <d v="2025-02-21T00:00:00"/>
    <s v="Concerts for Seniors - Dallas Area"/>
    <x v="0"/>
    <s v="Five Star Premier Residences of Dallas"/>
    <s v="5455 La Sierra Drive"/>
    <s v="75231"/>
    <n v="1"/>
    <n v="0"/>
    <n v="20"/>
    <n v="20"/>
    <m/>
  </r>
  <r>
    <x v="43"/>
    <x v="5"/>
    <d v="2025-02-21T00:00:00"/>
    <d v="2025-02-21T00:00:00"/>
    <s v="Concerts for Seniors - Dallas Area"/>
    <x v="0"/>
    <s v="The Tradition Lovers Lane: AL"/>
    <s v="5855 Milton Street"/>
    <s v="75206"/>
    <n v="1"/>
    <n v="0"/>
    <n v="14"/>
    <n v="14"/>
    <m/>
  </r>
  <r>
    <x v="43"/>
    <x v="5"/>
    <d v="2025-02-21T00:00:00"/>
    <d v="2025-02-21T00:00:00"/>
    <s v="Concerts for Seniors - Dallas Area"/>
    <x v="0"/>
    <s v="The Tradition Lovers Lane: AL"/>
    <s v="5855 Milton Street"/>
    <s v="75206"/>
    <n v="1"/>
    <n v="0"/>
    <n v="14"/>
    <n v="14"/>
    <m/>
  </r>
  <r>
    <x v="43"/>
    <x v="5"/>
    <d v="2025-02-21T00:00:00"/>
    <d v="2025-02-21T00:00:00"/>
    <s v="Concerts for Seniors - Dallas Area"/>
    <x v="0"/>
    <s v="The Tradition Lovers Lane: MC"/>
    <s v="5850 E. Lovers Lane"/>
    <s v="75206"/>
    <n v="1"/>
    <n v="0"/>
    <n v="30"/>
    <n v="30"/>
    <m/>
  </r>
  <r>
    <x v="43"/>
    <x v="5"/>
    <d v="2025-02-21T00:00:00"/>
    <d v="2025-02-21T00:00:00"/>
    <s v="Concerts for Seniors - Dallas Area"/>
    <x v="0"/>
    <s v="The Tradition Lovers Lane: MC"/>
    <s v="5850 E. Lovers Lane"/>
    <s v="75206"/>
    <n v="1"/>
    <n v="0"/>
    <n v="30"/>
    <n v="30"/>
    <m/>
  </r>
  <r>
    <x v="1"/>
    <x v="2"/>
    <d v="2025-02-21T00:00:00"/>
    <d v="2025-02-28T00:00:00"/>
    <s v="Identity of Music "/>
    <x v="0"/>
    <s v="Our Lady of Perpetual Help"/>
    <s v="7625 Cortland Avenue Dallas, TX "/>
    <n v="75235"/>
    <n v="12"/>
    <n v="110"/>
    <m/>
    <n v="110"/>
    <m/>
  </r>
  <r>
    <x v="3"/>
    <x v="5"/>
    <d v="2025-02-21T00:00:00"/>
    <d v="2025-02-22T00:00:00"/>
    <s v="Over the Bridge Arts presents: Messy Love"/>
    <x v="0"/>
    <n v="723"/>
    <s v="723 Fort Worth Avenue"/>
    <n v="75208"/>
    <n v="2"/>
    <n v="55"/>
    <n v="12"/>
    <n v="67"/>
    <m/>
  </r>
  <r>
    <x v="5"/>
    <x v="5"/>
    <d v="2025-02-21T00:00:00"/>
    <d v="2025-02-22T00:00:00"/>
    <s v="Epek Perofrmance"/>
    <x v="0"/>
    <s v="Moody Performance Hall"/>
    <s v="2520 Flora St,"/>
    <n v="75201"/>
    <n v="2"/>
    <n v="400"/>
    <n v="65"/>
    <n v="465"/>
    <m/>
  </r>
  <r>
    <x v="7"/>
    <x v="0"/>
    <d v="2025-02-21T00:00:00"/>
    <d v="2025-02-21T00:00:00"/>
    <s v="Professional Learning Youth Presenter's Fall 2024- Spring 2025"/>
    <x v="0"/>
    <s v="Big Thought HQ"/>
    <s v="1409 Botham Jean Blvd., Suite 1015"/>
    <n v="75215"/>
    <n v="1"/>
    <n v="0"/>
    <n v="3"/>
    <n v="3"/>
    <m/>
  </r>
  <r>
    <x v="7"/>
    <x v="0"/>
    <d v="2025-02-21T00:00:00"/>
    <d v="2025-02-21T00:00:00"/>
    <s v="Thriving Minds After School"/>
    <x v="0"/>
    <s v="Lakewood Elementary School"/>
    <s v="3000 Hillbrook St"/>
    <n v="75214"/>
    <n v="1"/>
    <n v="0"/>
    <n v="37"/>
    <n v="37"/>
    <m/>
  </r>
  <r>
    <x v="7"/>
    <x v="0"/>
    <d v="2025-02-21T00:00:00"/>
    <d v="2025-02-21T00:00:00"/>
    <s v="Thriving Minds After School"/>
    <x v="0"/>
    <s v="Nathan Adams Elementary School"/>
    <s v="12600 Welch Rd"/>
    <n v="75244"/>
    <n v="1"/>
    <n v="0"/>
    <n v="25"/>
    <n v="25"/>
    <m/>
  </r>
  <r>
    <x v="7"/>
    <x v="0"/>
    <d v="2025-02-21T00:00:00"/>
    <d v="2025-02-21T00:00:00"/>
    <s v="Thriving Minds After School"/>
    <x v="0"/>
    <s v="Montessori Academy at Onesimo Hernandez"/>
    <s v="5555 Maple Ave"/>
    <n v="75235"/>
    <n v="1"/>
    <n v="0"/>
    <n v="44"/>
    <n v="44"/>
    <m/>
  </r>
  <r>
    <x v="7"/>
    <x v="0"/>
    <d v="2025-02-21T00:00:00"/>
    <d v="2025-02-21T00:00:00"/>
    <s v="Thriving Minds After School"/>
    <x v="0"/>
    <s v="Prestonwood Montessori at E.D. Walker"/>
    <s v="5700 Wozencraft Dr"/>
    <s v=" 75230"/>
    <n v="1"/>
    <n v="0"/>
    <n v="57"/>
    <n v="57"/>
    <m/>
  </r>
  <r>
    <x v="7"/>
    <x v="0"/>
    <d v="2025-02-21T00:00:00"/>
    <d v="2025-02-21T00:00:00"/>
    <s v="Thriving Minds After School"/>
    <x v="0"/>
    <s v="Rosemont Lower School"/>
    <s v="1919 Stevens Forest Dr"/>
    <n v="75208"/>
    <n v="1"/>
    <n v="0"/>
    <n v="80"/>
    <n v="80"/>
    <m/>
  </r>
  <r>
    <x v="7"/>
    <x v="0"/>
    <d v="2025-02-21T00:00:00"/>
    <d v="2025-02-21T00:00:00"/>
    <s v="Thriving Minds After School"/>
    <x v="0"/>
    <s v="Rosemont Upper School"/>
    <s v="719 N Montclair Ave"/>
    <n v="75208"/>
    <n v="1"/>
    <n v="0"/>
    <n v="23"/>
    <n v="23"/>
    <m/>
  </r>
  <r>
    <x v="7"/>
    <x v="0"/>
    <d v="2025-02-21T00:00:00"/>
    <d v="2025-02-21T00:00:00"/>
    <s v="Thriving Minds After School"/>
    <x v="0"/>
    <s v="Harry C. Withers Elementary School"/>
    <s v="3959 Northhaven Rd"/>
    <n v="75229"/>
    <n v="1"/>
    <n v="0"/>
    <n v="62"/>
    <n v="62"/>
    <m/>
  </r>
  <r>
    <x v="7"/>
    <x v="6"/>
    <d v="2025-02-21T00:00:00"/>
    <d v="2025-02-21T00:00:00"/>
    <s v="Media Mash workshop"/>
    <x v="0"/>
    <s v="Big Thought HQ"/>
    <s v="1409 Botham Jean Blvd., Suite 1015"/>
    <n v="75215"/>
    <n v="1"/>
    <n v="0"/>
    <n v="9"/>
    <n v="9"/>
    <m/>
  </r>
  <r>
    <x v="7"/>
    <x v="0"/>
    <d v="2025-02-21T00:00:00"/>
    <d v="2025-02-21T00:00:00"/>
    <s v="Mental Matters 2025: Mindful Momentum: Thriving Towards the Future"/>
    <x v="0"/>
    <s v="Bill J. Priest Center - Dallas College"/>
    <s v="1402 Corinth Street"/>
    <n v="75215"/>
    <n v="1"/>
    <n v="0"/>
    <n v="17"/>
    <n v="17"/>
    <m/>
  </r>
  <r>
    <x v="7"/>
    <x v="0"/>
    <d v="2025-02-21T00:00:00"/>
    <d v="2025-02-21T00:00:00"/>
    <s v="Mental Matters 2025: Youth Perspective: Creating Balance"/>
    <x v="0"/>
    <s v="Bill J. Priest Center - Dallas College"/>
    <s v="1402 Corinth Street"/>
    <n v="75215"/>
    <n v="1"/>
    <n v="0"/>
    <n v="26"/>
    <n v="26"/>
    <m/>
  </r>
  <r>
    <x v="7"/>
    <x v="0"/>
    <d v="2025-02-21T00:00:00"/>
    <d v="2025-02-21T00:00:00"/>
    <s v="Mental Matters 2025: Anxiety: When Our Brain Betrays Us and What To Do"/>
    <x v="0"/>
    <s v="Bill J. Priest Center - Dallas College"/>
    <s v="1402 Corinth Street"/>
    <n v="75215"/>
    <n v="1"/>
    <n v="0"/>
    <n v="29"/>
    <n v="29"/>
    <m/>
  </r>
  <r>
    <x v="7"/>
    <x v="0"/>
    <d v="2025-02-21T00:00:00"/>
    <d v="2025-02-21T00:00:00"/>
    <s v="Mental Matters 2025: Healing for the Culture"/>
    <x v="0"/>
    <s v="Bill J. Priest Center - Dallas College"/>
    <s v="1402 Corinth Street"/>
    <n v="75215"/>
    <n v="1"/>
    <n v="0"/>
    <n v="20"/>
    <n v="20"/>
    <m/>
  </r>
  <r>
    <x v="7"/>
    <x v="0"/>
    <d v="2025-02-21T00:00:00"/>
    <d v="2025-02-21T00:00:00"/>
    <s v="Mental Matters 2025: Beyond the Strong Friend"/>
    <x v="0"/>
    <s v="Bill J. Priest Center - Dallas College"/>
    <s v="1402 Corinth Street"/>
    <n v="75215"/>
    <n v="1"/>
    <n v="0"/>
    <n v="47"/>
    <n v="47"/>
    <m/>
  </r>
  <r>
    <x v="7"/>
    <x v="0"/>
    <d v="2025-02-21T00:00:00"/>
    <d v="2025-02-21T00:00:00"/>
    <s v="Mental Matters 2025: The Symphony of the Brain-Body Connection: Creating Harmony"/>
    <x v="0"/>
    <s v="Bill J. Priest Center - Dallas College"/>
    <s v="1402 Corinth Street"/>
    <n v="75215"/>
    <n v="1"/>
    <n v="0"/>
    <n v="15"/>
    <n v="15"/>
    <m/>
  </r>
  <r>
    <x v="7"/>
    <x v="0"/>
    <d v="2025-02-21T00:00:00"/>
    <d v="2025-02-21T00:00:00"/>
    <s v="Mental Matters 2025: Stress Doesn't Have to Be the Enemy"/>
    <x v="0"/>
    <s v="Bill J. Priest Center - Dallas College"/>
    <s v="1402 Corinth Street"/>
    <n v="75215"/>
    <n v="1"/>
    <n v="0"/>
    <n v="23"/>
    <n v="23"/>
    <m/>
  </r>
  <r>
    <x v="7"/>
    <x v="0"/>
    <d v="2025-02-21T00:00:00"/>
    <d v="2025-02-21T00:00:00"/>
    <s v="Mental Matters 2025: Filling Your Cup: Strategies to Prevent and Heal Compassion"/>
    <x v="0"/>
    <s v="Bill J. Priest Center - Dallas College"/>
    <s v="1402 Corinth Street"/>
    <n v="75215"/>
    <n v="1"/>
    <n v="0"/>
    <n v="57"/>
    <n v="57"/>
    <m/>
  </r>
  <r>
    <x v="14"/>
    <x v="9"/>
    <d v="2025-02-21T00:00:00"/>
    <d v="2025-02-21T00:00:00"/>
    <s v="Keller-Field Trips, Bible and Fun Co-op"/>
    <x v="0"/>
    <s v="The Sixth Floor Museum at Dealey Plaza"/>
    <s v="411 Elm Street"/>
    <n v="75204"/>
    <n v="1"/>
    <n v="45"/>
    <n v="2"/>
    <n v="47"/>
    <m/>
  </r>
  <r>
    <x v="15"/>
    <x v="3"/>
    <d v="2025-02-21T00:00:00"/>
    <d v="2025-02-21T00:00:00"/>
    <s v="Great Hearts-Arlington"/>
    <x v="0"/>
    <s v="Hall of State"/>
    <s v="3939 Grand Avenue"/>
    <n v="75210"/>
    <n v="1"/>
    <s v="X"/>
    <n v="152"/>
    <n v="152"/>
    <m/>
  </r>
  <r>
    <x v="16"/>
    <x v="5"/>
    <d v="2025-02-21T00:00:00"/>
    <d v="2025-02-21T00:00:00"/>
    <s v="Exhibition Lecture"/>
    <x v="0"/>
    <s v="Dallas Museum of Art"/>
    <s v="1717 N Harwood"/>
    <n v="75201"/>
    <n v="1"/>
    <n v="20"/>
    <n v="193"/>
    <n v="213"/>
    <m/>
  </r>
  <r>
    <x v="17"/>
    <x v="5"/>
    <d v="2025-02-21T00:00:00"/>
    <d v="2025-02-21T00:00:00"/>
    <s v="Community Workshop"/>
    <x v="0"/>
    <s v="Bachman Lake Together"/>
    <s v="9507 Overlake Dr"/>
    <n v="75220"/>
    <n v="1"/>
    <n v="0"/>
    <n v="4"/>
    <n v="4"/>
    <m/>
  </r>
  <r>
    <x v="39"/>
    <x v="0"/>
    <d v="2025-02-21T00:00:00"/>
    <d v="2025-02-21T00:00:00"/>
    <s v="Mentoring/Clinic (CR)"/>
    <x v="0"/>
    <s v="WT White High School"/>
    <s v="4505 Ridgeside Dr"/>
    <n v="75244"/>
    <n v="1"/>
    <n v="0"/>
    <n v="20"/>
    <n v="20"/>
    <m/>
  </r>
  <r>
    <x v="40"/>
    <x v="2"/>
    <d v="2025-02-21T00:00:00"/>
    <d v="2025-02-21T00:00:00"/>
    <s v="Educational outreach"/>
    <x v="0"/>
    <s v="Carter High School"/>
    <s v="1819 W. Wheatland Rd."/>
    <n v="75232"/>
    <n v="1"/>
    <m/>
    <n v="20"/>
    <n v="20"/>
    <m/>
  </r>
  <r>
    <x v="24"/>
    <x v="0"/>
    <d v="2025-02-21T00:00:00"/>
    <d v="2025-02-21T00:00:00"/>
    <s v="Outreach Demo: Thermal Reactions"/>
    <x v="0"/>
    <s v="The Lamplighter School "/>
    <s v="11611 Inwood Road"/>
    <n v="75229"/>
    <n v="1"/>
    <n v="253"/>
    <m/>
    <n v="253"/>
    <m/>
  </r>
  <r>
    <x v="47"/>
    <x v="5"/>
    <d v="2025-02-21T00:00:00"/>
    <d v="2025-02-22T00:00:00"/>
    <s v="Bright Half Life "/>
    <x v="0"/>
    <s v="LCC"/>
    <s v="2600 Live Oak"/>
    <n v="75204"/>
    <n v="2"/>
    <n v="33"/>
    <n v="14"/>
    <n v="47"/>
    <m/>
  </r>
  <r>
    <x v="41"/>
    <x v="0"/>
    <d v="2025-02-21T00:00:00"/>
    <d v="2025-02-21T00:00:00"/>
    <s v="PatioLive!"/>
    <x v="0"/>
    <s v="Belmont Village"/>
    <s v="3535 N Hall St"/>
    <n v="75219"/>
    <n v="1"/>
    <m/>
    <n v="9"/>
    <n v="9"/>
    <m/>
  </r>
  <r>
    <x v="26"/>
    <x v="5"/>
    <d v="2025-02-21T00:00:00"/>
    <d v="2025-02-21T00:00:00"/>
    <s v="Festival of Black Dance Student Perf."/>
    <x v="0"/>
    <s v="TBAAL "/>
    <s v="1309 Canton Street"/>
    <n v="75201"/>
    <n v="1"/>
    <n v="1008"/>
    <n v="0"/>
    <n v="1008"/>
    <m/>
  </r>
  <r>
    <x v="26"/>
    <x v="5"/>
    <d v="2025-02-21T00:00:00"/>
    <d v="2025-02-21T00:00:00"/>
    <s v="Festival of Black Dance Student Perf."/>
    <x v="0"/>
    <s v="TBAAL "/>
    <s v="1309 Canton Street"/>
    <n v="75201"/>
    <n v="1"/>
    <n v="988"/>
    <n v="0"/>
    <n v="988"/>
    <m/>
  </r>
  <r>
    <x v="26"/>
    <x v="0"/>
    <d v="2025-02-21T00:00:00"/>
    <d v="2025-02-21T00:00:00"/>
    <s v="Performing Arts Matters Afterschool Prog."/>
    <x v="0"/>
    <s v="Various Schools"/>
    <s v="N/A"/>
    <s v="N/A"/>
    <n v="1"/>
    <n v="0"/>
    <n v="351"/>
    <n v="351"/>
    <m/>
  </r>
  <r>
    <x v="26"/>
    <x v="3"/>
    <d v="2025-02-21T00:00:00"/>
    <d v="2025-02-21T00:00:00"/>
    <s v="Fair Park Walk Thru"/>
    <x v="0"/>
    <s v="Fair Park "/>
    <s v="3800 Parry Ave"/>
    <n v="75201"/>
    <n v="1"/>
    <n v="0"/>
    <n v="38"/>
    <n v="38"/>
    <m/>
  </r>
  <r>
    <x v="28"/>
    <x v="5"/>
    <d v="2025-02-21T00:00:00"/>
    <d v="2025-02-23T00:00:00"/>
    <s v="Wood/Shop"/>
    <x v="0"/>
    <s v="Bruce Wood Dance Studio"/>
    <s v="101 Howell St."/>
    <n v="75207"/>
    <n v="3"/>
    <n v="250"/>
    <n v="25"/>
    <n v="275"/>
    <m/>
  </r>
  <r>
    <x v="0"/>
    <x v="1"/>
    <d v="2025-02-22T00:00:00"/>
    <d v="2025-02-22T00:00:00"/>
    <s v="Mini Professional Ballet Folklorico Company"/>
    <x v="0"/>
    <s v="Anita Martinez Recreation Center"/>
    <s v="3212 N Winnetka Ave, Dallas, TX 75212"/>
    <m/>
    <n v="1"/>
    <n v="22"/>
    <n v="0"/>
    <n v="22"/>
    <m/>
  </r>
  <r>
    <x v="0"/>
    <x v="0"/>
    <d v="2025-02-22T00:00:00"/>
    <d v="2025-02-22T00:00:00"/>
    <s v="ANMBF Dance Academy Ballet Folklorico Toddlers 9:30 AM"/>
    <x v="0"/>
    <s v="Anita Martinez Recreation Center"/>
    <s v="3212 N Winnetka Ave, Dallas, TX 75212"/>
    <m/>
    <n v="1"/>
    <n v="5"/>
    <n v="0"/>
    <n v="5"/>
    <m/>
  </r>
  <r>
    <x v="0"/>
    <x v="0"/>
    <d v="2025-02-22T00:00:00"/>
    <d v="2025-02-22T00:00:00"/>
    <s v="ANMBF Dance Academy Classical Ballet Kids 9:30 AM"/>
    <x v="0"/>
    <s v="Anita Martinez Recreation Center"/>
    <s v="3212 N Winnetka Ave, Dallas, TX 75212"/>
    <m/>
    <n v="1"/>
    <n v="12"/>
    <n v="0"/>
    <n v="12"/>
    <m/>
  </r>
  <r>
    <x v="0"/>
    <x v="0"/>
    <d v="2025-02-22T00:00:00"/>
    <d v="2025-02-22T00:00:00"/>
    <s v="ANMBF Dance Academy Ballet Folklorico Kids 10:30 AM"/>
    <x v="0"/>
    <s v="Anita Martinez Recreation Center"/>
    <s v="3212 N Winnetka Ave, Dallas, TX 75212"/>
    <m/>
    <n v="1"/>
    <n v="6"/>
    <n v="0"/>
    <n v="6"/>
    <m/>
  </r>
  <r>
    <x v="0"/>
    <x v="0"/>
    <d v="2025-02-22T00:00:00"/>
    <d v="2025-02-22T00:00:00"/>
    <s v="ANMBF Dance Academy Classical Ballet Toddlers 10:30 AM"/>
    <x v="0"/>
    <s v="Anita Martinez Recreation Center"/>
    <s v="3212 N Winnetka Ave, Dallas, TX 75212"/>
    <m/>
    <n v="1"/>
    <n v="4"/>
    <n v="0"/>
    <n v="4"/>
    <m/>
  </r>
  <r>
    <x v="0"/>
    <x v="0"/>
    <d v="2025-02-22T00:00:00"/>
    <d v="2025-02-22T00:00:00"/>
    <s v="ANMBF Dance Academy Ballet Folklorico Teen and Adult 11:30 AM"/>
    <x v="0"/>
    <s v="Anita Martinez Recreation Center"/>
    <s v="3212 N Winnetka Ave, Dallas, TX 75212"/>
    <m/>
    <n v="1"/>
    <n v="12"/>
    <n v="0"/>
    <n v="12"/>
    <m/>
  </r>
  <r>
    <x v="0"/>
    <x v="0"/>
    <d v="2025-02-22T00:00:00"/>
    <d v="2025-02-22T00:00:00"/>
    <s v="ANMBF Dance Academy Ballet Folklorico Kids Intermediate 11:30 AM"/>
    <x v="0"/>
    <s v="Anita Martinez Recreation Center"/>
    <s v="3212 N Winnetka Ave, Dallas, TX 75212"/>
    <m/>
    <n v="1"/>
    <n v="6"/>
    <n v="0"/>
    <n v="6"/>
    <m/>
  </r>
  <r>
    <x v="0"/>
    <x v="0"/>
    <d v="2025-02-22T00:00:00"/>
    <d v="2025-02-22T00:00:00"/>
    <s v="ANMBF Dance Academy Ballet Folklorico Teen and Adult 12:30 PM"/>
    <x v="0"/>
    <s v="Anita Martinez Recreation Center"/>
    <s v="3212 N Winnetka Ave, Dallas, TX 75212"/>
    <m/>
    <n v="1"/>
    <n v="4"/>
    <n v="0"/>
    <n v="4"/>
    <m/>
  </r>
  <r>
    <x v="7"/>
    <x v="0"/>
    <d v="2025-02-22T00:00:00"/>
    <d v="2025-02-22T00:00:00"/>
    <s v="The Fellowship Initiative"/>
    <x v="0"/>
    <s v="Big Thought HQ"/>
    <s v="1409 Botham Jean Blvd., Suite 1015"/>
    <n v="75215"/>
    <n v="1"/>
    <n v="0"/>
    <n v="25"/>
    <n v="25"/>
    <m/>
  </r>
  <r>
    <x v="7"/>
    <x v="0"/>
    <d v="2025-02-22T00:00:00"/>
    <d v="2025-02-22T00:00:00"/>
    <s v="Community Action Team (CAT)"/>
    <x v="0"/>
    <s v="Big Thought HQ"/>
    <s v="1409 Botham Jean Blvd., Suite 1015"/>
    <n v="75215"/>
    <n v="1"/>
    <n v="0"/>
    <n v="14"/>
    <n v="14"/>
    <m/>
  </r>
  <r>
    <x v="9"/>
    <x v="5"/>
    <d v="2025-02-22T00:00:00"/>
    <d v="2025-02-23T00:00:00"/>
    <s v="Sabor Puro Musical Concert"/>
    <x v="0"/>
    <s v="Latino Cultural Center"/>
    <s v="2600 Live Oak St, Dallas, TX"/>
    <n v="75204"/>
    <n v="2"/>
    <m/>
    <n v="69"/>
    <n v="69"/>
    <m/>
  </r>
  <r>
    <x v="9"/>
    <x v="5"/>
    <d v="2025-02-22T00:00:00"/>
    <d v="2025-02-23T00:00:00"/>
    <s v="Tina's Journey "/>
    <x v="0"/>
    <s v="Latino Cultural Center"/>
    <s v="2600 Live Oak St, Dallas, TX"/>
    <n v="75204"/>
    <n v="2"/>
    <n v="67"/>
    <m/>
    <n v="67"/>
    <m/>
  </r>
  <r>
    <x v="13"/>
    <x v="3"/>
    <d v="2025-02-22T00:00:00"/>
    <d v="2025-02-22T00:00:00"/>
    <s v="Volunteers- events"/>
    <x v="0"/>
    <s v="Rosewood Center for Family Arts"/>
    <s v="5938 Skillman St"/>
    <n v="75231"/>
    <n v="1"/>
    <m/>
    <n v="9"/>
    <n v="9"/>
    <m/>
  </r>
  <r>
    <x v="15"/>
    <x v="3"/>
    <d v="2025-02-22T00:00:00"/>
    <d v="2025-02-22T00:00:00"/>
    <s v="Texas History Symposium"/>
    <x v="0"/>
    <s v="Hall of State"/>
    <s v="3939 Grand Avenue"/>
    <n v="75210"/>
    <n v="1"/>
    <s v="X"/>
    <n v="121"/>
    <n v="121"/>
    <m/>
  </r>
  <r>
    <x v="20"/>
    <x v="5"/>
    <d v="2025-02-22T00:00:00"/>
    <d v="2025-02-22T00:00:00"/>
    <s v="Black History at the AAM"/>
    <x v="0"/>
    <s v="African American Museum"/>
    <s v="3536 Grand Avenue"/>
    <n v="75210"/>
    <n v="1"/>
    <m/>
    <n v="422"/>
    <n v="422"/>
    <m/>
  </r>
  <r>
    <x v="21"/>
    <x v="0"/>
    <d v="2025-02-22T00:00:00"/>
    <d v="2025-02-22T00:00:00"/>
    <s v="Citywide Playwriting "/>
    <x v="0"/>
    <s v="Union Coffee"/>
    <s v="3705 Cedar Springs Rd."/>
    <n v="75219"/>
    <n v="1"/>
    <n v="0"/>
    <n v="5"/>
    <n v="5"/>
    <m/>
  </r>
  <r>
    <x v="22"/>
    <x v="0"/>
    <d v="2025-02-22T00:00:00"/>
    <d v="2025-02-22T00:00:00"/>
    <s v="Self-Guided Visit: University of Texas Arlington"/>
    <x v="0"/>
    <s v="Nasher Sculpture Center"/>
    <s v="2001 Flora St. "/>
    <n v="75201"/>
    <n v="1"/>
    <m/>
    <n v="10"/>
    <n v="10"/>
    <m/>
  </r>
  <r>
    <x v="48"/>
    <x v="0"/>
    <d v="2025-02-22T00:00:00"/>
    <d v="2025-02-22T00:00:00"/>
    <s v="MAP"/>
    <x v="0"/>
    <s v="MPS Studios"/>
    <s v="142 Regal Row"/>
    <n v="75247"/>
    <n v="1"/>
    <n v="0"/>
    <n v="15"/>
    <n v="15"/>
    <m/>
  </r>
  <r>
    <x v="49"/>
    <x v="1"/>
    <d v="2025-02-22T00:00:00"/>
    <d v="2025-02-22T00:00:00"/>
    <s v="Bandan Koro Rehearsal "/>
    <x v="0"/>
    <s v="Sammons Center for the Arts"/>
    <s v="3630 Harry Hines Blvd"/>
    <n v="75219"/>
    <n v="1"/>
    <n v="0"/>
    <n v="20"/>
    <n v="20"/>
    <m/>
  </r>
  <r>
    <x v="49"/>
    <x v="0"/>
    <d v="2025-02-22T00:00:00"/>
    <d v="2025-02-22T00:00:00"/>
    <s v="BK Saturdays - Bandan Koro Community Class "/>
    <x v="0"/>
    <s v="Sammons Center for the Arts"/>
    <s v="3630 Harry Hines Blvd"/>
    <n v="75219"/>
    <n v="1"/>
    <n v="0"/>
    <n v="45"/>
    <n v="45"/>
    <m/>
  </r>
  <r>
    <x v="49"/>
    <x v="5"/>
    <d v="2025-02-22T00:00:00"/>
    <d v="2025-02-22T00:00:00"/>
    <s v="City Wide Black History Celebration Broadcast"/>
    <x v="0"/>
    <s v="Sammons Center for the Arts"/>
    <s v="3630 Harry Hines Blvd"/>
    <n v="75219"/>
    <n v="1"/>
    <n v="0"/>
    <n v="60"/>
    <n v="60"/>
    <m/>
  </r>
  <r>
    <x v="49"/>
    <x v="5"/>
    <d v="2025-02-22T00:00:00"/>
    <d v="2025-02-22T00:00:00"/>
    <s v="Black History Outreach Event"/>
    <x v="0"/>
    <s v="Dallas College"/>
    <s v="4849 Illinois Ave"/>
    <n v="75211"/>
    <n v="1"/>
    <n v="0"/>
    <n v="500"/>
    <n v="500"/>
    <m/>
  </r>
  <r>
    <x v="26"/>
    <x v="5"/>
    <d v="2025-02-22T00:00:00"/>
    <d v="2025-02-22T00:00:00"/>
    <s v="Festival of Blace Dance Perf."/>
    <x v="0"/>
    <s v="TBAAL "/>
    <s v="1309 Canton Street"/>
    <n v="75201"/>
    <n v="1"/>
    <n v="1100"/>
    <n v="0"/>
    <n v="1100"/>
    <m/>
  </r>
  <r>
    <x v="18"/>
    <x v="0"/>
    <d v="2025-02-22T00:00:00"/>
    <d v="2025-02-22T00:00:00"/>
    <s v="SAT Music Class  - "/>
    <x v="0"/>
    <s v="North Texas Performing Arts"/>
    <s v="12300 N Inwood Rd "/>
    <n v="75244"/>
    <n v="4"/>
    <n v="0"/>
    <n v="8"/>
    <n v="32"/>
    <m/>
  </r>
  <r>
    <x v="18"/>
    <x v="0"/>
    <d v="2025-02-22T00:00:00"/>
    <d v="2025-02-22T00:00:00"/>
    <s v="SAT Beginner dance"/>
    <x v="0"/>
    <s v="North Texas Performing Arts"/>
    <s v="12300 N Inwood Rd "/>
    <n v="75244"/>
    <n v="4"/>
    <n v="0"/>
    <n v="7"/>
    <n v="28"/>
    <m/>
  </r>
  <r>
    <x v="19"/>
    <x v="10"/>
    <s v="N/A"/>
    <s v="N/A"/>
    <s v="NO EVENTS- NOV 2024"/>
    <x v="2"/>
    <m/>
    <m/>
    <m/>
    <m/>
    <m/>
    <m/>
    <n v="0"/>
    <m/>
  </r>
  <r>
    <x v="19"/>
    <x v="10"/>
    <s v="N/A"/>
    <s v="N/A"/>
    <s v="NO EVENTS-DEC 2024"/>
    <x v="2"/>
    <m/>
    <m/>
    <m/>
    <m/>
    <m/>
    <m/>
    <n v="0"/>
    <m/>
  </r>
  <r>
    <x v="18"/>
    <x v="0"/>
    <d v="2025-02-22T00:00:00"/>
    <d v="2025-02-22T00:00:00"/>
    <s v="Inter. SAT Dance w live guitar"/>
    <x v="0"/>
    <s v="North Texas Performing Arts"/>
    <s v="12300 N Inwood Rd "/>
    <n v="75244"/>
    <n v="4"/>
    <n v="0"/>
    <n v="7"/>
    <n v="28"/>
    <m/>
  </r>
  <r>
    <x v="18"/>
    <x v="0"/>
    <d v="2025-02-22T00:00:00"/>
    <d v="2025-02-22T00:00:00"/>
    <s v="Creative Writing  - Mike Guinn"/>
    <x v="0"/>
    <s v="La Cantera Arts Conservatory"/>
    <s v="1050 N Westmoreland #328"/>
    <n v="75211"/>
    <n v="1"/>
    <n v="0"/>
    <n v="7"/>
    <n v="7"/>
    <m/>
  </r>
  <r>
    <x v="18"/>
    <x v="6"/>
    <d v="2025-02-22T00:00:00"/>
    <d v="2025-02-22T00:00:00"/>
    <s v="Movie Night - comedy"/>
    <x v="0"/>
    <s v="La Cantera Arts Conservatory"/>
    <s v="1050 N Westmoreland #328"/>
    <n v="75211"/>
    <n v="1"/>
    <n v="0"/>
    <n v="10"/>
    <n v="10"/>
    <m/>
  </r>
  <r>
    <x v="49"/>
    <x v="5"/>
    <d v="2025-02-22T00:00:00"/>
    <d v="2025-02-22T00:00:00"/>
    <s v="City Wide Black History Celebration Broadcast"/>
    <x v="1"/>
    <s v="Sammons Center for the Arts"/>
    <s v="3630 Harry Hines Blvd"/>
    <n v="75219"/>
    <n v="1"/>
    <n v="0"/>
    <n v="1500"/>
    <n v="1500"/>
    <m/>
  </r>
  <r>
    <x v="49"/>
    <x v="5"/>
    <d v="2025-02-22T00:00:00"/>
    <d v="2025-02-22T00:00:00"/>
    <s v="Black History Outreach Event"/>
    <x v="1"/>
    <s v="Dallas College"/>
    <s v="4849 Illinois Ave"/>
    <n v="75211"/>
    <n v="1"/>
    <n v="0"/>
    <n v="1000"/>
    <n v="1000"/>
    <m/>
  </r>
  <r>
    <x v="48"/>
    <x v="0"/>
    <d v="2025-02-23T00:00:00"/>
    <d v="2025-02-23T00:00:00"/>
    <s v="PFF"/>
    <x v="1"/>
    <m/>
    <m/>
    <m/>
    <n v="1"/>
    <n v="0"/>
    <n v="25"/>
    <n v="25"/>
    <m/>
  </r>
  <r>
    <x v="3"/>
    <x v="5"/>
    <d v="2025-02-23T00:00:00"/>
    <d v="2025-03-23T00:00:00"/>
    <s v="Black American Futures Panel"/>
    <x v="0"/>
    <n v="723"/>
    <s v="723 Fort Worth Avenue"/>
    <n v="75208"/>
    <n v="1"/>
    <n v="0"/>
    <n v="60"/>
    <n v="60"/>
    <m/>
  </r>
  <r>
    <x v="9"/>
    <x v="5"/>
    <d v="2025-02-23T00:00:00"/>
    <d v="2025-02-23T00:00:00"/>
    <s v="Bombazo DFW Drumming Class"/>
    <x v="0"/>
    <s v="Latino Cultural Center"/>
    <s v="2600 Live Oak St, Dallas, TX"/>
    <n v="75204"/>
    <n v="2"/>
    <m/>
    <n v="106"/>
    <n v="106"/>
    <m/>
  </r>
  <r>
    <x v="9"/>
    <x v="5"/>
    <d v="2025-02-23T00:00:00"/>
    <d v="2025-02-23T00:00:00"/>
    <s v="Tina's Journey "/>
    <x v="0"/>
    <s v="Latino Cultural Center"/>
    <s v="2600 Live Oak St, Dallas, TX"/>
    <n v="75204"/>
    <n v="2"/>
    <n v="104"/>
    <m/>
    <n v="104"/>
    <m/>
  </r>
  <r>
    <x v="16"/>
    <x v="0"/>
    <d v="2025-02-23T00:00:00"/>
    <d v="2025-02-23T00:00:00"/>
    <s v="Wellness Workshop: Racial Healing Workshop"/>
    <x v="0"/>
    <s v="Dallas Museum of Art"/>
    <s v="1717 N Harwood"/>
    <n v="75201"/>
    <n v="1"/>
    <m/>
    <n v="15"/>
    <n v="15"/>
    <m/>
  </r>
  <r>
    <x v="16"/>
    <x v="6"/>
    <d v="2025-02-23T00:00:00"/>
    <d v="2025-02-28T00:00:00"/>
    <s v="Marisol"/>
    <x v="0"/>
    <s v="Dallas Museum of Art"/>
    <s v="1717 N Harwood"/>
    <n v="75201"/>
    <n v="4"/>
    <n v="483"/>
    <m/>
    <n v="483"/>
    <m/>
  </r>
  <r>
    <x v="39"/>
    <x v="1"/>
    <d v="2025-02-23T00:00:00"/>
    <d v="2025-02-23T00:00:00"/>
    <s v="Ensemble Rehearsals"/>
    <x v="0"/>
    <s v="Sammons Center for the Arts"/>
    <s v="3630 Harry Hines Blvd."/>
    <n v="75219"/>
    <n v="6"/>
    <n v="314"/>
    <n v="32"/>
    <n v="346"/>
    <m/>
  </r>
  <r>
    <x v="26"/>
    <x v="3"/>
    <d v="2025-02-23T00:00:00"/>
    <d v="2025-02-23T00:00:00"/>
    <s v="Reunion Church"/>
    <x v="0"/>
    <s v="TBAAL "/>
    <s v="1309 Canton Street"/>
    <n v="75201"/>
    <n v="1"/>
    <n v="1"/>
    <n v="650"/>
    <n v="650"/>
    <m/>
  </r>
  <r>
    <x v="7"/>
    <x v="6"/>
    <d v="2025-02-24T00:00:00"/>
    <d v="2025-02-24T00:00:00"/>
    <s v="CA walk through"/>
    <x v="1"/>
    <s v="Virtual "/>
    <s v="Virtual"/>
    <s v="Virtual"/>
    <n v="1"/>
    <n v="0"/>
    <n v="4"/>
    <n v="4"/>
    <m/>
  </r>
  <r>
    <x v="7"/>
    <x v="6"/>
    <d v="2025-02-24T00:00:00"/>
    <d v="2025-02-24T00:00:00"/>
    <s v="CA walk through"/>
    <x v="1"/>
    <s v="Virtual "/>
    <s v="Virtual"/>
    <s v="Virtual"/>
    <n v="1"/>
    <n v="0"/>
    <n v="6"/>
    <n v="6"/>
    <m/>
  </r>
  <r>
    <x v="7"/>
    <x v="0"/>
    <d v="2025-02-24T00:00:00"/>
    <d v="2025-02-24T00:00:00"/>
    <s v="D8/ADSY - ESC Region 1"/>
    <x v="1"/>
    <s v="Virtual"/>
    <s v="Virtual"/>
    <s v="Virtual"/>
    <n v="1"/>
    <n v="0"/>
    <n v="3"/>
    <n v="3"/>
    <m/>
  </r>
  <r>
    <x v="16"/>
    <x v="5"/>
    <d v="2025-02-24T00:00:00"/>
    <d v="2025-02-24T00:00:00"/>
    <s v="Arts &amp; Letters Live"/>
    <x v="1"/>
    <s v="YouTube"/>
    <s v="Virtual"/>
    <s v="Virtual"/>
    <n v="1"/>
    <n v="30"/>
    <m/>
    <n v="30"/>
    <m/>
  </r>
  <r>
    <x v="5"/>
    <x v="2"/>
    <d v="2025-02-24T00:00:00"/>
    <d v="2025-02-28T00:00:00"/>
    <s v="BNTC Classes"/>
    <x v="0"/>
    <s v="BNT Studios"/>
    <s v="10675 E. Northwest Higway, Suite 2400"/>
    <n v="75238"/>
    <n v="17"/>
    <n v="54"/>
    <n v="13"/>
    <n v="67"/>
    <m/>
  </r>
  <r>
    <x v="5"/>
    <x v="5"/>
    <d v="2025-02-24T00:00:00"/>
    <d v="2025-03-28T00:00:00"/>
    <s v="Don Quixote Rehearsals"/>
    <x v="0"/>
    <s v="BNT Studios"/>
    <s v="10675 E. Northwest Higway, Suite 2400"/>
    <n v="75238"/>
    <n v="5"/>
    <n v="0"/>
    <n v="25"/>
    <n v="25"/>
    <m/>
  </r>
  <r>
    <x v="7"/>
    <x v="0"/>
    <d v="2025-02-24T00:00:00"/>
    <d v="2025-02-24T00:00:00"/>
    <s v="(A)Live"/>
    <x v="0"/>
    <s v="Sudie L. Williams TAG Academy"/>
    <s v="12600 Welch Rd"/>
    <n v="75244"/>
    <n v="1"/>
    <n v="0"/>
    <n v="9"/>
    <n v="9"/>
    <m/>
  </r>
  <r>
    <x v="7"/>
    <x v="0"/>
    <d v="2025-02-24T00:00:00"/>
    <d v="2025-02-24T00:00:00"/>
    <s v="Creative Solutions"/>
    <x v="0"/>
    <s v="Evening Reporting Center (ERC)"/>
    <s v="1673 Terre Colony Ct"/>
    <n v="75211"/>
    <n v="1"/>
    <n v="0"/>
    <n v="7"/>
    <n v="7"/>
    <m/>
  </r>
  <r>
    <x v="7"/>
    <x v="0"/>
    <d v="2025-02-24T00:00:00"/>
    <d v="2025-02-24T00:00:00"/>
    <s v="Thriving Minds After School"/>
    <x v="0"/>
    <s v="Lakewood Elementary School"/>
    <s v="3000 Hillbrook St"/>
    <n v="75214"/>
    <n v="1"/>
    <n v="0"/>
    <n v="41"/>
    <n v="41"/>
    <m/>
  </r>
  <r>
    <x v="7"/>
    <x v="0"/>
    <d v="2025-02-24T00:00:00"/>
    <d v="2025-02-24T00:00:00"/>
    <s v="Thriving Minds After School"/>
    <x v="0"/>
    <s v="Nathan Adams Elementary School"/>
    <s v="12600 Welch Rd"/>
    <n v="75244"/>
    <n v="1"/>
    <n v="0"/>
    <n v="24"/>
    <n v="24"/>
    <m/>
  </r>
  <r>
    <x v="7"/>
    <x v="0"/>
    <d v="2025-02-24T00:00:00"/>
    <d v="2025-02-24T00:00:00"/>
    <s v="Thriving Minds After School"/>
    <x v="0"/>
    <s v="Montessori Academy at Onesimo Hernandez"/>
    <s v="5555 Maple Ave"/>
    <n v="75235"/>
    <n v="1"/>
    <n v="0"/>
    <n v="15"/>
    <n v="15"/>
    <m/>
  </r>
  <r>
    <x v="7"/>
    <x v="0"/>
    <d v="2025-02-24T00:00:00"/>
    <d v="2025-02-24T00:00:00"/>
    <s v="Thriving Minds After School"/>
    <x v="0"/>
    <s v="Prestonwood Montessori at E.D. Walker"/>
    <s v="5700 Wozencraft Dr"/>
    <s v=" 75230"/>
    <n v="1"/>
    <n v="0"/>
    <n v="53"/>
    <n v="53"/>
    <m/>
  </r>
  <r>
    <x v="7"/>
    <x v="0"/>
    <d v="2025-02-24T00:00:00"/>
    <d v="2025-02-24T00:00:00"/>
    <s v="Thriving Minds After School"/>
    <x v="0"/>
    <s v="Rosemont Lower School"/>
    <s v="1919 Stevens Forest Dr"/>
    <n v="75208"/>
    <n v="1"/>
    <n v="0"/>
    <n v="87"/>
    <n v="87"/>
    <m/>
  </r>
  <r>
    <x v="7"/>
    <x v="0"/>
    <d v="2025-02-24T00:00:00"/>
    <d v="2025-02-24T00:00:00"/>
    <s v="Thriving Minds After School"/>
    <x v="0"/>
    <s v="Rosemont Upper School"/>
    <s v="719 N Montclair Ave"/>
    <n v="75208"/>
    <n v="1"/>
    <n v="0"/>
    <n v="14"/>
    <n v="14"/>
    <m/>
  </r>
  <r>
    <x v="7"/>
    <x v="0"/>
    <d v="2025-02-24T00:00:00"/>
    <d v="2025-02-24T00:00:00"/>
    <s v="Thriving Minds After School"/>
    <x v="0"/>
    <s v="Sudie L. Williams TAG Academy"/>
    <s v="12600 Welch Rd"/>
    <n v="75244"/>
    <n v="1"/>
    <n v="0"/>
    <n v="11"/>
    <n v="11"/>
    <m/>
  </r>
  <r>
    <x v="7"/>
    <x v="0"/>
    <d v="2025-02-24T00:00:00"/>
    <d v="2025-02-24T00:00:00"/>
    <s v="Thriving Minds After School"/>
    <x v="0"/>
    <s v="Harry C. Withers Elementary School"/>
    <s v="3959 Northhaven Rd"/>
    <n v="75229"/>
    <n v="1"/>
    <n v="0"/>
    <n v="79"/>
    <n v="79"/>
    <m/>
  </r>
  <r>
    <x v="9"/>
    <x v="5"/>
    <d v="2025-02-24T00:00:00"/>
    <d v="2025-02-24T00:00:00"/>
    <s v="Payasos.Clowns"/>
    <x v="0"/>
    <s v="Winnetka ES"/>
    <s v="1151 S Edgefield Ave, Dallas, TX "/>
    <n v="75211"/>
    <n v="2"/>
    <n v="264"/>
    <n v="0"/>
    <n v="264"/>
    <m/>
  </r>
  <r>
    <x v="14"/>
    <x v="9"/>
    <d v="2025-02-24T00:00:00"/>
    <d v="2025-02-24T00:00:00"/>
    <s v="Aledo High School"/>
    <x v="0"/>
    <s v="The Sixth Floor Museum at Dealey Plaza"/>
    <s v="411 Elm Street"/>
    <n v="75204"/>
    <n v="1"/>
    <n v="78"/>
    <n v="8"/>
    <n v="86"/>
    <m/>
  </r>
  <r>
    <x v="14"/>
    <x v="9"/>
    <d v="2025-02-24T00:00:00"/>
    <d v="2025-02-24T00:00:00"/>
    <s v="Aledo High School"/>
    <x v="0"/>
    <s v="The Sixth Floor Museum at Dealey Plaza"/>
    <s v="411 Elm Street"/>
    <n v="75204"/>
    <n v="1"/>
    <n v="78"/>
    <n v="8"/>
    <n v="86"/>
    <m/>
  </r>
  <r>
    <x v="14"/>
    <x v="0"/>
    <d v="2025-02-24T00:00:00"/>
    <d v="2025-02-24T00:00:00"/>
    <s v="Aledo High School"/>
    <x v="0"/>
    <s v="The Sixth Floor Museum at Dealey Plaza"/>
    <s v="411 Elm Street"/>
    <n v="75204"/>
    <n v="1"/>
    <n v="86"/>
    <n v="0"/>
    <n v="86"/>
    <m/>
  </r>
  <r>
    <x v="14"/>
    <x v="0"/>
    <d v="2025-02-24T00:00:00"/>
    <d v="2025-02-24T00:00:00"/>
    <s v="Aledo High School"/>
    <x v="0"/>
    <s v="The Sixth Floor Museum at Dealey Plaza"/>
    <s v="411 Elm Street"/>
    <n v="75204"/>
    <n v="1"/>
    <n v="86"/>
    <n v="0"/>
    <n v="86"/>
    <m/>
  </r>
  <r>
    <x v="16"/>
    <x v="5"/>
    <d v="2025-02-24T00:00:00"/>
    <d v="2025-02-24T00:00:00"/>
    <s v="Arts &amp; Letters Live"/>
    <x v="0"/>
    <s v="Dallas Museum of Art"/>
    <s v="1717 N Harwood"/>
    <n v="75201"/>
    <n v="1"/>
    <n v="310"/>
    <m/>
    <n v="310"/>
    <m/>
  </r>
  <r>
    <x v="16"/>
    <x v="0"/>
    <d v="2025-02-24T00:00:00"/>
    <d v="2025-02-24T00:00:00"/>
    <s v="Adult Program"/>
    <x v="0"/>
    <s v="New Friends New LIfe"/>
    <s v="N/A"/>
    <n v="75246"/>
    <n v="1"/>
    <m/>
    <n v="15"/>
    <n v="15"/>
    <m/>
  </r>
  <r>
    <x v="16"/>
    <x v="0"/>
    <d v="2025-02-24T00:00:00"/>
    <d v="2025-02-24T00:00:00"/>
    <s v="Citywide Youth (Teen)"/>
    <x v="0"/>
    <s v="New Friends New Life"/>
    <s v="N/A"/>
    <n v="75246"/>
    <n v="1"/>
    <m/>
    <n v="2"/>
    <n v="2"/>
    <m/>
  </r>
  <r>
    <x v="45"/>
    <x v="1"/>
    <d v="2025-02-24T00:00:00"/>
    <d v="2025-02-24T00:00:00"/>
    <s v="Regular Rehearsal"/>
    <x v="0"/>
    <s v="Lovers Lane UMC"/>
    <s v="9200 Inwood Road"/>
    <n v="75220"/>
    <n v="1"/>
    <n v="111"/>
    <n v="20"/>
    <n v="131"/>
    <m/>
  </r>
  <r>
    <x v="39"/>
    <x v="0"/>
    <d v="2025-02-24T00:00:00"/>
    <d v="2025-02-24T00:00:00"/>
    <s v="Mentoring/Clinic (CR)"/>
    <x v="0"/>
    <s v="Mata Elementary School"/>
    <s v="7420 La Vista Dr"/>
    <n v="75214"/>
    <n v="1"/>
    <n v="0"/>
    <n v="20"/>
    <n v="20"/>
    <m/>
  </r>
  <r>
    <x v="22"/>
    <x v="0"/>
    <d v="2025-02-24T00:00:00"/>
    <d v="2025-02-24T00:00:00"/>
    <s v="Teacher Workshop: Slow Looking"/>
    <x v="0"/>
    <s v="Nasher Sculpture Center"/>
    <s v="2001 Flora St. "/>
    <n v="75201"/>
    <n v="1"/>
    <m/>
    <n v="15"/>
    <n v="15"/>
    <m/>
  </r>
  <r>
    <x v="24"/>
    <x v="0"/>
    <d v="2025-02-24T00:00:00"/>
    <d v="2025-02-24T00:00:00"/>
    <s v="Onsite Lab: Amazing Animals"/>
    <x v="0"/>
    <s v="Perot Museum of Nature and Science"/>
    <s v="2201 N Field Street"/>
    <n v="75201"/>
    <n v="2"/>
    <m/>
    <n v="34"/>
    <n v="34"/>
    <m/>
  </r>
  <r>
    <x v="47"/>
    <x v="1"/>
    <d v="2025-02-24T00:00:00"/>
    <d v="2025-02-28T00:00:00"/>
    <s v="In the Beginning"/>
    <x v="0"/>
    <s v="LCC"/>
    <s v="2600 Live Oak"/>
    <n v="75204"/>
    <n v="5"/>
    <n v="0"/>
    <n v="40"/>
    <n v="40"/>
    <m/>
  </r>
  <r>
    <x v="26"/>
    <x v="0"/>
    <d v="2025-02-24T00:00:00"/>
    <d v="2025-02-24T00:00:00"/>
    <s v="Performing Arts Matters Afterschool Prog."/>
    <x v="0"/>
    <s v="Various Schools"/>
    <s v="N/A"/>
    <s v="N/A"/>
    <n v="1"/>
    <n v="0"/>
    <n v="347"/>
    <n v="347"/>
    <m/>
  </r>
  <r>
    <x v="33"/>
    <x v="9"/>
    <d v="2025-02-24T00:00:00"/>
    <d v="2025-02-24T00:00:00"/>
    <s v="LA BOHEME  Backstage Tour"/>
    <x v="0"/>
    <s v="Winspear Opera House"/>
    <s v="2403 Flora St"/>
    <n v="75201"/>
    <n v="1"/>
    <n v="0"/>
    <n v="23"/>
    <n v="23"/>
    <m/>
  </r>
  <r>
    <x v="29"/>
    <x v="0"/>
    <d v="2025-02-24T00:00:00"/>
    <d v="2025-02-24T00:00:00"/>
    <s v="Flamenkitos"/>
    <x v="0"/>
    <s v="Sanger Elementary"/>
    <s v="8410 San Leandro Dr, Dallas, TX 75218"/>
    <n v="75218"/>
    <n v="1"/>
    <m/>
    <n v="55"/>
    <n v="55"/>
    <m/>
  </r>
  <r>
    <x v="32"/>
    <x v="8"/>
    <d v="2025-02-24T00:00:00"/>
    <d v="2025-02-24T00:00:00"/>
    <s v="USAFF co-presents Musical Mondays series screening of &quot;West Side Story&quot; (presented with the Angelika Dallas)"/>
    <x v="0"/>
    <s v="Angelika Film Center Dallas"/>
    <s v="5321 E Mockingbird Ln"/>
    <n v="75206"/>
    <n v="1"/>
    <n v="52"/>
    <n v="0"/>
    <n v="52"/>
    <m/>
  </r>
  <r>
    <x v="37"/>
    <x v="0"/>
    <d v="2025-02-25T00:00:00"/>
    <d v="2025-02-25T00:00:00"/>
    <s v="2425-102A Cancer Support North Texas"/>
    <x v="1"/>
    <s v="Virtual"/>
    <s v="Virtual"/>
    <s v="Virtual"/>
    <n v="1"/>
    <n v="0"/>
    <n v="11"/>
    <n v="11"/>
    <m/>
  </r>
  <r>
    <x v="14"/>
    <x v="0"/>
    <d v="2025-02-25T00:00:00"/>
    <d v="2025-02-25T00:00:00"/>
    <s v="Presidential Primary Sources Project"/>
    <x v="1"/>
    <s v="The Sixth Floor Museum at Dealey Plaza"/>
    <s v="411 Elm Street"/>
    <n v="75204"/>
    <n v="1"/>
    <n v="0"/>
    <n v="337"/>
    <n v="337"/>
    <m/>
  </r>
  <r>
    <x v="14"/>
    <x v="0"/>
    <d v="2025-02-25T00:00:00"/>
    <d v="2025-02-25T00:00:00"/>
    <s v="Presidential Primary Sources Project"/>
    <x v="1"/>
    <s v="The Sixth Floor Museum at Dealey Plaza"/>
    <s v="411 Elm Street"/>
    <n v="75204"/>
    <n v="1"/>
    <n v="0"/>
    <n v="156"/>
    <n v="156"/>
    <m/>
  </r>
  <r>
    <x v="44"/>
    <x v="2"/>
    <d v="2025-02-25T00:00:00"/>
    <d v="2025-02-25T00:00:00"/>
    <s v="Awaken Creativity Songwriters Group North"/>
    <x v="0"/>
    <s v="Private Residence"/>
    <s v="3429 Hanover St"/>
    <n v="75225"/>
    <n v="1"/>
    <n v="11"/>
    <n v="0"/>
    <n v="11"/>
    <m/>
  </r>
  <r>
    <x v="0"/>
    <x v="1"/>
    <d v="2025-02-25T00:00:00"/>
    <d v="2025-02-25T00:00:00"/>
    <s v="Professional Ballet Folklorico Company"/>
    <x v="0"/>
    <s v="Anita Martinez Recreation Center"/>
    <s v="3212 N Winnetka Ave, Dallas, TX 75212"/>
    <n v="75212"/>
    <n v="1"/>
    <n v="0"/>
    <n v="8"/>
    <n v="8"/>
    <m/>
  </r>
  <r>
    <x v="7"/>
    <x v="0"/>
    <d v="2025-02-25T00:00:00"/>
    <d v="2025-02-25T00:00:00"/>
    <s v="Thriving Minds After School"/>
    <x v="0"/>
    <s v="Lakewood Elementary School"/>
    <s v="3000 Hillbrook St"/>
    <n v="75214"/>
    <n v="1"/>
    <n v="0"/>
    <n v="40"/>
    <n v="40"/>
    <m/>
  </r>
  <r>
    <x v="7"/>
    <x v="0"/>
    <d v="2025-02-25T00:00:00"/>
    <d v="2025-02-25T00:00:00"/>
    <s v="Thriving Minds After School"/>
    <x v="0"/>
    <s v="Nathan Adams Elementary School"/>
    <s v="12600 Welch Rd"/>
    <n v="75244"/>
    <n v="1"/>
    <n v="0"/>
    <n v="22"/>
    <n v="22"/>
    <m/>
  </r>
  <r>
    <x v="7"/>
    <x v="0"/>
    <d v="2025-02-25T00:00:00"/>
    <d v="2025-02-25T00:00:00"/>
    <s v="Thriving Minds After School"/>
    <x v="0"/>
    <s v="Montessori Academy at Onesimo Hernandez"/>
    <s v="5555 Maple Ave"/>
    <n v="75235"/>
    <n v="1"/>
    <n v="0"/>
    <n v="12"/>
    <n v="12"/>
    <m/>
  </r>
  <r>
    <x v="7"/>
    <x v="0"/>
    <d v="2025-02-25T00:00:00"/>
    <d v="2025-02-25T00:00:00"/>
    <s v="Thriving Minds After School"/>
    <x v="0"/>
    <s v="Prestonwood Montessori at E.D. Walker"/>
    <s v="5700 Wozencraft Dr"/>
    <s v=" 75230"/>
    <n v="1"/>
    <n v="0"/>
    <n v="55"/>
    <n v="55"/>
    <m/>
  </r>
  <r>
    <x v="7"/>
    <x v="0"/>
    <d v="2025-02-25T00:00:00"/>
    <d v="2025-02-25T00:00:00"/>
    <s v="Thriving Minds After School"/>
    <x v="0"/>
    <s v="Rosemont Lower School"/>
    <s v="1919 Stevens Forest Dr"/>
    <n v="75208"/>
    <n v="1"/>
    <n v="0"/>
    <n v="91"/>
    <n v="91"/>
    <m/>
  </r>
  <r>
    <x v="7"/>
    <x v="0"/>
    <d v="2025-02-25T00:00:00"/>
    <d v="2025-02-25T00:00:00"/>
    <s v="Thriving Minds After School"/>
    <x v="0"/>
    <s v="Rosemont Upper School"/>
    <s v="719 N Montclair Ave"/>
    <n v="75208"/>
    <n v="1"/>
    <n v="0"/>
    <n v="17"/>
    <n v="17"/>
    <m/>
  </r>
  <r>
    <x v="7"/>
    <x v="0"/>
    <d v="2025-02-25T00:00:00"/>
    <d v="2025-02-25T00:00:00"/>
    <s v="Thriving Minds After School"/>
    <x v="0"/>
    <s v="Sudie L. Williams TAG Academy"/>
    <s v="12600 Welch Rd"/>
    <n v="75244"/>
    <n v="1"/>
    <n v="0"/>
    <n v="6"/>
    <n v="6"/>
    <m/>
  </r>
  <r>
    <x v="7"/>
    <x v="0"/>
    <d v="2025-02-25T00:00:00"/>
    <d v="2025-02-25T00:00:00"/>
    <s v="Thriving Minds After School"/>
    <x v="0"/>
    <s v="Harry C. Withers Elementary School"/>
    <s v="3959 Northhaven Rd"/>
    <n v="75229"/>
    <n v="1"/>
    <n v="0"/>
    <n v="66"/>
    <n v="66"/>
    <m/>
  </r>
  <r>
    <x v="7"/>
    <x v="0"/>
    <d v="2025-02-25T00:00:00"/>
    <d v="2025-02-25T00:00:00"/>
    <s v="6DQ-R - Observation"/>
    <x v="0"/>
    <s v="Lakewood Elementary School"/>
    <s v="3000 Hillbrook St"/>
    <n v="75214"/>
    <n v="1"/>
    <n v="0"/>
    <n v="8"/>
    <n v="8"/>
    <m/>
  </r>
  <r>
    <x v="9"/>
    <x v="5"/>
    <d v="2025-02-25T00:00:00"/>
    <d v="2025-02-25T00:00:00"/>
    <s v="Payasos.Clowns"/>
    <x v="0"/>
    <s v="Hall Personalized Learning Academy at Oak Cliff"/>
    <s v="2120 Keats, Dallas, TX "/>
    <n v="75211"/>
    <n v="2"/>
    <n v="96"/>
    <n v="0"/>
    <n v="96"/>
    <m/>
  </r>
  <r>
    <x v="15"/>
    <x v="3"/>
    <d v="2025-02-25T00:00:00"/>
    <d v="2025-02-25T00:00:00"/>
    <s v="Texas Trees Book Launch"/>
    <x v="0"/>
    <s v="Hall of State"/>
    <s v="3939 Grand Avenue"/>
    <n v="75210"/>
    <n v="1"/>
    <s v="X"/>
    <n v="60"/>
    <n v="60"/>
    <m/>
  </r>
  <r>
    <x v="16"/>
    <x v="0"/>
    <d v="2025-02-25T00:00:00"/>
    <d v="2025-02-25T00:00:00"/>
    <s v="Citywide Youth (Teen)"/>
    <x v="0"/>
    <s v="Vickery Meadow Youth Development Foundation"/>
    <s v="7110 Holly Hill Dr"/>
    <n v="75231"/>
    <n v="1"/>
    <m/>
    <n v="5"/>
    <n v="5"/>
    <m/>
  </r>
  <r>
    <x v="16"/>
    <x v="0"/>
    <d v="2025-02-25T00:00:00"/>
    <d v="2025-02-25T00:00:00"/>
    <s v="Meaningful Moments"/>
    <x v="0"/>
    <s v="Dallas Museum of Art"/>
    <s v="1717 N Harwood"/>
    <n v="75201"/>
    <n v="1"/>
    <m/>
    <n v="15"/>
    <n v="15"/>
    <m/>
  </r>
  <r>
    <x v="16"/>
    <x v="0"/>
    <d v="2025-02-25T00:00:00"/>
    <d v="2025-02-27T00:00:00"/>
    <s v="Arturo's Preschool"/>
    <x v="0"/>
    <s v="Dallas Museum of Art"/>
    <s v="1717 N Harwood"/>
    <n v="75201"/>
    <n v="3"/>
    <m/>
    <n v="52"/>
    <n v="52"/>
    <m/>
  </r>
  <r>
    <x v="39"/>
    <x v="0"/>
    <d v="2025-02-25T00:00:00"/>
    <d v="2025-02-25T00:00:00"/>
    <s v="Mentoring/Clinic (BF)"/>
    <x v="0"/>
    <s v="Marsh Middle School"/>
    <s v="3838 Crown Shore Dr"/>
    <n v="75244"/>
    <n v="1"/>
    <n v="0"/>
    <n v="15"/>
    <n v="15"/>
    <m/>
  </r>
  <r>
    <x v="51"/>
    <x v="0"/>
    <d v="2025-02-25T00:00:00"/>
    <d v="2025-02-28T00:00:00"/>
    <s v="Voyager I: Mobile Arts and Well-Being Studio Workshops"/>
    <x v="0"/>
    <s v="Uplift Williams High School"/>
    <s v="1750 Viceroy Dr"/>
    <n v="75235"/>
    <n v="20"/>
    <n v="0"/>
    <n v="594"/>
    <n v="594"/>
    <m/>
  </r>
  <r>
    <x v="41"/>
    <x v="0"/>
    <d v="2025-02-25T00:00:00"/>
    <d v="2025-02-25T00:00:00"/>
    <s v="PatioLive!"/>
    <x v="0"/>
    <s v="Lenwood Nursing Rehabilitation"/>
    <s v="8017 West Virginai Drive"/>
    <n v="75237"/>
    <n v="1"/>
    <m/>
    <n v="11"/>
    <n v="11"/>
    <m/>
  </r>
  <r>
    <x v="33"/>
    <x v="1"/>
    <d v="2025-02-25T00:00:00"/>
    <d v="2025-02-25T00:00:00"/>
    <s v="LA BOHEME Final Dress Rehearsal"/>
    <x v="0"/>
    <s v="Winspear Opera House"/>
    <s v="2403 Flora St"/>
    <n v="75201"/>
    <n v="1"/>
    <n v="0"/>
    <n v="1446"/>
    <n v="1446"/>
    <m/>
  </r>
  <r>
    <x v="33"/>
    <x v="5"/>
    <d v="2025-02-25T00:00:00"/>
    <d v="2025-02-25T00:00:00"/>
    <s v="Touring Opera Performance"/>
    <x v="0"/>
    <s v="Jack Lowe Sr. Elementary"/>
    <s v="7000 Holly Hill"/>
    <n v="75231"/>
    <n v="1"/>
    <n v="0"/>
    <n v="210"/>
    <n v="210"/>
    <m/>
  </r>
  <r>
    <x v="46"/>
    <x v="1"/>
    <d v="2025-02-25T00:00:00"/>
    <d v="2025-02-27T00:00:00"/>
    <s v="Song from the Uproar"/>
    <x v="0"/>
    <s v="Theatre Three"/>
    <s v="2688 Laclede St"/>
    <n v="75201"/>
    <n v="2"/>
    <n v="0"/>
    <n v="0"/>
    <n v="77"/>
    <m/>
  </r>
  <r>
    <x v="37"/>
    <x v="0"/>
    <d v="2025-02-25T00:00:00"/>
    <d v="2025-02-25T00:00:00"/>
    <s v="Stone Soup Emerging Voices"/>
    <x v="0"/>
    <s v="The Writer's Garret"/>
    <s v="215 S. Tyler St."/>
    <n v="75208"/>
    <n v="1"/>
    <n v="0"/>
    <n v="12"/>
    <n v="12"/>
    <m/>
  </r>
  <r>
    <x v="31"/>
    <x v="1"/>
    <d v="2025-02-25T00:00:00"/>
    <d v="2025-02-25T00:00:00"/>
    <s v="Season 45 Rehearsal"/>
    <x v="0"/>
    <s v="First Presbyterian Church"/>
    <s v="1835 Young Street"/>
    <n v="75201"/>
    <n v="250"/>
    <m/>
    <m/>
    <n v="250"/>
    <m/>
  </r>
  <r>
    <x v="7"/>
    <x v="6"/>
    <d v="2025-02-26T00:00:00"/>
    <d v="2025-02-26T00:00:00"/>
    <s v="CA walk through"/>
    <x v="1"/>
    <s v="Virtual "/>
    <s v="Virtual"/>
    <s v="Virtual"/>
    <n v="1"/>
    <n v="0"/>
    <n v="4"/>
    <n v="4"/>
    <m/>
  </r>
  <r>
    <x v="43"/>
    <x v="5"/>
    <d v="2025-02-26T00:00:00"/>
    <d v="2025-02-26T00:00:00"/>
    <s v="Concerts for Head Start - Dallas Area"/>
    <x v="0"/>
    <s v="The da Vinci School"/>
    <s v="10909 Midway Rd."/>
    <s v="75229"/>
    <n v="1"/>
    <n v="0"/>
    <n v="80"/>
    <n v="80"/>
    <m/>
  </r>
  <r>
    <x v="43"/>
    <x v="5"/>
    <d v="2025-02-26T00:00:00"/>
    <d v="2025-02-26T00:00:00"/>
    <s v="Concerts for Head Start - Dallas Area"/>
    <x v="0"/>
    <s v="The da Vinci School"/>
    <s v="10909 Midway Rd."/>
    <s v="75229"/>
    <n v="1"/>
    <n v="0"/>
    <n v="80"/>
    <n v="80"/>
    <m/>
  </r>
  <r>
    <x v="43"/>
    <x v="5"/>
    <d v="2025-02-26T00:00:00"/>
    <d v="2025-02-26T00:00:00"/>
    <s v="Concerts for Seniors - Dallas Area"/>
    <x v="0"/>
    <s v="The Forum at Park Lane: IL"/>
    <s v="7831 Park Lane"/>
    <s v="75225"/>
    <n v="1"/>
    <n v="0"/>
    <n v="15"/>
    <n v="15"/>
    <m/>
  </r>
  <r>
    <x v="43"/>
    <x v="5"/>
    <d v="2025-02-26T00:00:00"/>
    <d v="2025-02-26T00:00:00"/>
    <s v="Concerts for Seniors - Dallas Area"/>
    <x v="0"/>
    <s v="The Forum at Park Lane: IL"/>
    <s v="7831 Park Lane"/>
    <s v="75225"/>
    <n v="1"/>
    <n v="0"/>
    <n v="15"/>
    <n v="15"/>
    <m/>
  </r>
  <r>
    <x v="43"/>
    <x v="5"/>
    <d v="2025-02-26T00:00:00"/>
    <d v="2025-02-26T00:00:00"/>
    <s v="Concerts for Seniors - Dallas Area"/>
    <x v="0"/>
    <s v="Southern Charm"/>
    <s v="3030 Tips Boulevard"/>
    <s v="75216"/>
    <n v="1"/>
    <n v="0"/>
    <n v="14"/>
    <n v="14"/>
    <m/>
  </r>
  <r>
    <x v="43"/>
    <x v="5"/>
    <d v="2025-02-26T00:00:00"/>
    <d v="2025-02-26T00:00:00"/>
    <s v="Concerts for Seniors - Dallas Area"/>
    <x v="0"/>
    <s v="Southern Charm"/>
    <s v="3030 Tips Boulevard"/>
    <s v="75216"/>
    <n v="1"/>
    <n v="0"/>
    <n v="14"/>
    <n v="14"/>
    <m/>
  </r>
  <r>
    <x v="0"/>
    <x v="0"/>
    <d v="2025-02-26T00:00:00"/>
    <d v="2025-02-26T00:00:00"/>
    <s v="Senior Ballet Folklorico Company"/>
    <x v="0"/>
    <s v="Exall Park Recreation Center"/>
    <s v="1355 Adair St, Dallas, TX 75204"/>
    <n v="75204"/>
    <n v="1"/>
    <n v="3"/>
    <n v="0"/>
    <n v="3"/>
    <m/>
  </r>
  <r>
    <x v="0"/>
    <x v="1"/>
    <d v="2025-02-26T00:00:00"/>
    <d v="2025-02-26T00:00:00"/>
    <s v="Junior Professional Company"/>
    <x v="0"/>
    <s v="Anita Martinez Recreation Center"/>
    <s v="3212 N Winnetka Ave, Dallas, TX 75212"/>
    <m/>
    <n v="1"/>
    <n v="10"/>
    <n v="0"/>
    <n v="10"/>
    <m/>
  </r>
  <r>
    <x v="7"/>
    <x v="0"/>
    <d v="2025-02-26T00:00:00"/>
    <d v="2025-02-26T00:00:00"/>
    <s v="Thriving Minds After School"/>
    <x v="0"/>
    <s v="Lakewood Elementary School"/>
    <s v="3000 Hillbrook St"/>
    <n v="75214"/>
    <n v="1"/>
    <n v="0"/>
    <n v="41"/>
    <n v="41"/>
    <m/>
  </r>
  <r>
    <x v="7"/>
    <x v="0"/>
    <d v="2025-02-26T00:00:00"/>
    <d v="2025-02-26T00:00:00"/>
    <s v="Thriving Minds After School"/>
    <x v="0"/>
    <s v="Nathan Adams Elementary School"/>
    <s v="12600 Welch Rd"/>
    <n v="75244"/>
    <n v="1"/>
    <n v="0"/>
    <n v="25"/>
    <n v="25"/>
    <m/>
  </r>
  <r>
    <x v="7"/>
    <x v="0"/>
    <d v="2025-02-26T00:00:00"/>
    <d v="2025-02-26T00:00:00"/>
    <s v="Thriving Minds After School"/>
    <x v="0"/>
    <s v="Montessori Academy at Onesimo Hernandez"/>
    <s v="5555 Maple Ave"/>
    <n v="75235"/>
    <n v="1"/>
    <n v="0"/>
    <n v="13"/>
    <n v="13"/>
    <m/>
  </r>
  <r>
    <x v="7"/>
    <x v="0"/>
    <d v="2025-02-26T00:00:00"/>
    <d v="2025-02-26T00:00:00"/>
    <s v="Thriving Minds After School"/>
    <x v="0"/>
    <s v="Prestonwood Montessori at E.D. Walker"/>
    <s v="5700 Wozencraft Dr"/>
    <s v=" 75230"/>
    <n v="1"/>
    <n v="0"/>
    <n v="53"/>
    <n v="53"/>
    <m/>
  </r>
  <r>
    <x v="7"/>
    <x v="0"/>
    <d v="2025-02-26T00:00:00"/>
    <d v="2025-02-26T00:00:00"/>
    <s v="Thriving Minds After School"/>
    <x v="0"/>
    <s v="Rosemont Lower School"/>
    <s v="1919 Stevens Forest Dr"/>
    <n v="75208"/>
    <n v="1"/>
    <n v="0"/>
    <n v="87"/>
    <n v="87"/>
    <m/>
  </r>
  <r>
    <x v="7"/>
    <x v="0"/>
    <d v="2025-02-26T00:00:00"/>
    <d v="2025-02-26T00:00:00"/>
    <s v="Thriving Minds After School"/>
    <x v="0"/>
    <s v="Rosemont Upper School"/>
    <s v="719 N Montclair Ave"/>
    <n v="75208"/>
    <n v="1"/>
    <n v="0"/>
    <n v="17"/>
    <n v="17"/>
    <m/>
  </r>
  <r>
    <x v="7"/>
    <x v="0"/>
    <d v="2025-02-26T00:00:00"/>
    <d v="2025-02-26T00:00:00"/>
    <s v="Thriving Minds After School"/>
    <x v="0"/>
    <s v="Harry C. Withers Elementary School"/>
    <s v="3959 Northhaven Rd"/>
    <n v="75229"/>
    <n v="1"/>
    <n v="0"/>
    <n v="72"/>
    <n v="72"/>
    <m/>
  </r>
  <r>
    <x v="7"/>
    <x v="0"/>
    <d v="2025-02-26T00:00:00"/>
    <d v="2025-02-26T00:00:00"/>
    <s v="6DQ-R - Observation"/>
    <x v="0"/>
    <s v="Montessori Academy at Onesimo Hernandez"/>
    <s v="5555 Maple Ave"/>
    <n v="75235"/>
    <n v="1"/>
    <n v="0"/>
    <n v="6"/>
    <n v="6"/>
    <m/>
  </r>
  <r>
    <x v="14"/>
    <x v="9"/>
    <d v="2025-02-26T00:00:00"/>
    <d v="2025-02-26T00:00:00"/>
    <s v="Wylie Preparatory Academy"/>
    <x v="0"/>
    <s v="The Sixth Floor Museum at Dealey Plaza"/>
    <s v="411 Elm Street"/>
    <n v="75204"/>
    <n v="1"/>
    <n v="36"/>
    <n v="0"/>
    <n v="36"/>
    <m/>
  </r>
  <r>
    <x v="16"/>
    <x v="0"/>
    <d v="2025-02-26T00:00:00"/>
    <d v="2025-02-26T00:00:00"/>
    <s v="Adult Program"/>
    <x v="0"/>
    <s v="Bachman Lake Together Family Center"/>
    <s v="9507 Overlake Dr"/>
    <n v="75220"/>
    <n v="1"/>
    <m/>
    <n v="20"/>
    <n v="20"/>
    <m/>
  </r>
  <r>
    <x v="39"/>
    <x v="3"/>
    <d v="2025-02-26T00:00:00"/>
    <d v="2025-02-26T00:00:00"/>
    <s v="Pre-UIL Listening and Feedback (CR)"/>
    <x v="0"/>
    <s v="Franklin MS"/>
    <s v="6920 Meadow Rd, Dallas"/>
    <n v="75230"/>
    <n v="1"/>
    <n v="0"/>
    <n v="20"/>
    <n v="20"/>
    <m/>
  </r>
  <r>
    <x v="22"/>
    <x v="0"/>
    <d v="2025-02-26T00:00:00"/>
    <d v="2025-02-26T00:00:00"/>
    <s v="Access Program: Life Works Community"/>
    <x v="0"/>
    <s v="Nasher Sculpture Center"/>
    <s v="2001 Flora St. "/>
    <n v="75201"/>
    <n v="1"/>
    <m/>
    <n v="53"/>
    <n v="53"/>
    <m/>
  </r>
  <r>
    <x v="22"/>
    <x v="0"/>
    <d v="2025-02-26T00:00:00"/>
    <d v="2025-02-26T00:00:00"/>
    <s v="Guided Tour: Canyon Creek Elementary"/>
    <x v="0"/>
    <s v="Nasher Sculpture Center"/>
    <s v="2001 Flora St. "/>
    <n v="75201"/>
    <n v="1"/>
    <m/>
    <n v="30"/>
    <n v="30"/>
    <m/>
  </r>
  <r>
    <x v="22"/>
    <x v="0"/>
    <d v="2025-02-26T00:00:00"/>
    <d v="2025-02-26T00:00:00"/>
    <s v="Guided Tour: UTD - Led By Leigh Arnold"/>
    <x v="0"/>
    <s v="Nasher Sculpture Center"/>
    <s v="2001 Flora St. "/>
    <n v="75201"/>
    <n v="1"/>
    <m/>
    <n v="20"/>
    <n v="20"/>
    <m/>
  </r>
  <r>
    <x v="22"/>
    <x v="0"/>
    <d v="2025-02-26T00:00:00"/>
    <d v="2025-02-26T00:00:00"/>
    <s v="Self-Guided Visit: Mississippi State"/>
    <x v="0"/>
    <s v="Nasher Sculpture Center"/>
    <s v="2001 Flora St. "/>
    <n v="75201"/>
    <n v="1"/>
    <m/>
    <n v="47"/>
    <n v="47"/>
    <m/>
  </r>
  <r>
    <x v="51"/>
    <x v="0"/>
    <d v="2025-02-26T00:00:00"/>
    <d v="2025-02-26T00:00:00"/>
    <s v="OutLoud Voices: Afterschool Arts Workshops"/>
    <x v="0"/>
    <s v="Bath House Cultural Center"/>
    <s v="524 E Lawther Dr"/>
    <n v="75218"/>
    <n v="1"/>
    <n v="0"/>
    <n v="15"/>
    <n v="15"/>
    <m/>
  </r>
  <r>
    <x v="24"/>
    <x v="0"/>
    <d v="2025-02-26T00:00:00"/>
    <d v="2025-02-26T00:00:00"/>
    <s v="Family Science Night: Perot Museum Exhibits"/>
    <x v="0"/>
    <s v="Forest Lane Academy "/>
    <s v="9663 Forest Lane"/>
    <n v="75243"/>
    <n v="1"/>
    <m/>
    <n v="368"/>
    <n v="368"/>
    <m/>
  </r>
  <r>
    <x v="24"/>
    <x v="0"/>
    <d v="2025-02-26T00:00:00"/>
    <d v="2025-02-26T00:00:00"/>
    <s v="Tech Truck "/>
    <x v="0"/>
    <s v="EB Comstock Middle School"/>
    <s v="7044 Hodde St"/>
    <n v="75217"/>
    <n v="1"/>
    <m/>
    <n v="21"/>
    <n v="21"/>
    <m/>
  </r>
  <r>
    <x v="26"/>
    <x v="1"/>
    <d v="2025-02-26T00:00:00"/>
    <d v="2025-02-26T00:00:00"/>
    <s v="Performing Arts Matters Afterschool Prog."/>
    <x v="0"/>
    <s v="Various Schools"/>
    <s v="N/A"/>
    <s v="N/A"/>
    <n v="1"/>
    <n v="0"/>
    <n v="220"/>
    <n v="220"/>
    <m/>
  </r>
  <r>
    <x v="33"/>
    <x v="0"/>
    <d v="2025-02-26T00:00:00"/>
    <d v="2025-02-26T00:00:00"/>
    <s v="LA BOHEME Opera Insights Panel"/>
    <x v="0"/>
    <s v="Winspear Opera House"/>
    <s v="2403 Flora St"/>
    <n v="75201"/>
    <n v="1"/>
    <n v="0"/>
    <n v="69"/>
    <n v="69"/>
    <m/>
  </r>
  <r>
    <x v="29"/>
    <x v="0"/>
    <d v="2025-02-26T00:00:00"/>
    <d v="2025-02-26T00:00:00"/>
    <s v="Flamenkitos"/>
    <x v="0"/>
    <s v="Eladio"/>
    <s v="4500 Bernal Dr, Dallas, TX 75212"/>
    <n v="75212"/>
    <n v="1"/>
    <m/>
    <n v="20"/>
    <n v="20"/>
    <m/>
  </r>
  <r>
    <x v="46"/>
    <x v="5"/>
    <d v="2025-02-26T00:00:00"/>
    <d v="2025-02-26T00:00:00"/>
    <s v="Exclusive Event @ The Swexan"/>
    <x v="0"/>
    <s v="Hôtel Swexan"/>
    <s v="2575 McKinnon St"/>
    <n v="75201"/>
    <n v="1"/>
    <n v="0"/>
    <n v="77"/>
    <n v="152"/>
    <m/>
  </r>
  <r>
    <x v="32"/>
    <x v="8"/>
    <d v="2025-02-26T00:00:00"/>
    <d v="2025-02-26T00:00:00"/>
    <s v="USAFF co-presents &quot;NT:Live - The Importance of Being Earnest&quot; (screening 2) (presented with the Angelika Dallas)"/>
    <x v="0"/>
    <s v="Angelika Film Center Dallas"/>
    <s v="5321 E Mockingbird Ln"/>
    <n v="75206"/>
    <n v="1"/>
    <n v="72"/>
    <n v="0"/>
    <n v="72"/>
    <m/>
  </r>
  <r>
    <x v="37"/>
    <x v="0"/>
    <d v="2025-02-27T00:00:00"/>
    <d v="2025-02-27T00:00:00"/>
    <s v="2425-101A CAVARTS Writing Workshop "/>
    <x v="1"/>
    <s v="Virtual"/>
    <s v="Virtual"/>
    <s v="Virtual"/>
    <n v="1"/>
    <n v="0"/>
    <n v="9"/>
    <n v="9"/>
    <m/>
  </r>
  <r>
    <x v="7"/>
    <x v="6"/>
    <d v="2025-02-27T00:00:00"/>
    <d v="2025-02-27T00:00:00"/>
    <s v="CA walk through"/>
    <x v="1"/>
    <s v="Virtual "/>
    <s v="Virtual"/>
    <s v="Virtual"/>
    <n v="1"/>
    <n v="0"/>
    <n v="5"/>
    <n v="5"/>
    <m/>
  </r>
  <r>
    <x v="7"/>
    <x v="6"/>
    <d v="2025-02-27T00:00:00"/>
    <d v="2025-02-27T00:00:00"/>
    <s v="NRI info session"/>
    <x v="1"/>
    <s v="Virtual "/>
    <s v="Virtual "/>
    <s v="Virtual "/>
    <n v="1"/>
    <n v="0"/>
    <n v="27"/>
    <n v="27"/>
    <m/>
  </r>
  <r>
    <x v="11"/>
    <x v="5"/>
    <d v="2025-02-27T00:00:00"/>
    <d v="2025-02-27T00:00:00"/>
    <s v="School Tour Performance"/>
    <x v="0"/>
    <s v="Mockingbird Elementary"/>
    <s v="5828 E Mockingbird Ln"/>
    <n v="75206"/>
    <n v="1"/>
    <n v="90"/>
    <m/>
    <n v="90"/>
    <m/>
  </r>
  <r>
    <x v="43"/>
    <x v="5"/>
    <d v="2025-02-27T00:00:00"/>
    <d v="2025-02-27T00:00:00"/>
    <s v="Concerts for Hospitals - Dallas Area"/>
    <x v="0"/>
    <s v="Dallas VA Hospital"/>
    <s v="4500 South Lancaster"/>
    <s v="75216"/>
    <n v="1"/>
    <n v="0"/>
    <n v="18"/>
    <n v="18"/>
    <m/>
  </r>
  <r>
    <x v="43"/>
    <x v="5"/>
    <d v="2025-02-27T00:00:00"/>
    <d v="2025-02-27T00:00:00"/>
    <s v="Concerts for Hospitals - Dallas Area"/>
    <x v="0"/>
    <s v="Dallas VA Hospital"/>
    <s v="4500 South Lancaster"/>
    <s v="75216"/>
    <n v="1"/>
    <n v="0"/>
    <n v="18"/>
    <n v="18"/>
    <m/>
  </r>
  <r>
    <x v="44"/>
    <x v="0"/>
    <d v="2025-02-27T00:00:00"/>
    <d v="2025-02-27T00:00:00"/>
    <s v="Scriptwriters Feedback"/>
    <x v="0"/>
    <s v="Wayward Coffee Co"/>
    <s v="1318 W Davis St"/>
    <n v="75208"/>
    <n v="1"/>
    <n v="5"/>
    <n v="6"/>
    <n v="11"/>
    <m/>
  </r>
  <r>
    <x v="0"/>
    <x v="1"/>
    <d v="2025-02-27T00:00:00"/>
    <d v="2025-02-27T00:00:00"/>
    <s v="Children's Professional Ballet Folklorico Company"/>
    <x v="0"/>
    <s v="Anita Martinez Recreation Center"/>
    <s v="3212 N Winnetka Ave, Dallas, TX 75212"/>
    <m/>
    <n v="1"/>
    <n v="12"/>
    <n v="0"/>
    <n v="12"/>
    <m/>
  </r>
  <r>
    <x v="2"/>
    <x v="5"/>
    <d v="2025-02-27T00:00:00"/>
    <d v="2025-02-27T00:00:00"/>
    <s v="The Variety Show"/>
    <x v="0"/>
    <s v="Arts Mission Oak Cliff"/>
    <s v="410 S Windomere Ave"/>
    <n v="75208"/>
    <n v="1"/>
    <n v="5"/>
    <n v="5"/>
    <n v="10"/>
    <m/>
  </r>
  <r>
    <x v="7"/>
    <x v="0"/>
    <d v="2025-02-27T00:00:00"/>
    <d v="2025-02-27T00:00:00"/>
    <s v="Professional Learning Youth Presenter's Fall 2024- Spring 2025"/>
    <x v="0"/>
    <s v="Big Thought HQ"/>
    <s v="1409 Botham Jean Blvd., Suite 1015"/>
    <n v="75215"/>
    <n v="1"/>
    <n v="0"/>
    <n v="3"/>
    <n v="3"/>
    <m/>
  </r>
  <r>
    <x v="7"/>
    <x v="0"/>
    <d v="2025-02-27T00:00:00"/>
    <d v="2025-02-27T00:00:00"/>
    <s v="Thriving Minds After School"/>
    <x v="0"/>
    <s v="Lakewood Elementary School"/>
    <s v="3000 Hillbrook St"/>
    <n v="75214"/>
    <n v="1"/>
    <n v="0"/>
    <n v="42"/>
    <n v="42"/>
    <m/>
  </r>
  <r>
    <x v="7"/>
    <x v="0"/>
    <d v="2025-02-27T00:00:00"/>
    <d v="2025-02-27T00:00:00"/>
    <s v="Thriving Minds After School"/>
    <x v="0"/>
    <s v="Nathan Adams Elementary School"/>
    <s v="12600 Welch Rd"/>
    <n v="75244"/>
    <n v="1"/>
    <n v="0"/>
    <n v="25"/>
    <n v="25"/>
    <m/>
  </r>
  <r>
    <x v="7"/>
    <x v="0"/>
    <d v="2025-02-27T00:00:00"/>
    <d v="2025-02-27T00:00:00"/>
    <s v="Thriving Minds After School"/>
    <x v="0"/>
    <s v="Montessori Academy at Onesimo Hernandez"/>
    <s v="5555 Maple Ave"/>
    <n v="75235"/>
    <n v="1"/>
    <n v="0"/>
    <n v="13"/>
    <n v="13"/>
    <m/>
  </r>
  <r>
    <x v="7"/>
    <x v="0"/>
    <d v="2025-02-27T00:00:00"/>
    <d v="2025-02-27T00:00:00"/>
    <s v="Thriving Minds After School"/>
    <x v="0"/>
    <s v="Prestonwood Montessori at E.D. Walker"/>
    <s v="5700 Wozencraft Dr"/>
    <s v=" 75230"/>
    <n v="1"/>
    <n v="0"/>
    <n v="59"/>
    <n v="59"/>
    <m/>
  </r>
  <r>
    <x v="7"/>
    <x v="0"/>
    <d v="2025-02-27T00:00:00"/>
    <d v="2025-02-27T00:00:00"/>
    <s v="Thriving Minds After School"/>
    <x v="0"/>
    <s v="Rosemont Lower School"/>
    <s v="1919 Stevens Forest Dr"/>
    <n v="75208"/>
    <n v="1"/>
    <n v="0"/>
    <n v="89"/>
    <n v="89"/>
    <m/>
  </r>
  <r>
    <x v="7"/>
    <x v="0"/>
    <d v="2025-02-27T00:00:00"/>
    <d v="2025-02-27T00:00:00"/>
    <s v="Thriving Minds After School"/>
    <x v="0"/>
    <s v="Rosemont Upper School"/>
    <s v="719 N Montclair Ave"/>
    <n v="75208"/>
    <n v="1"/>
    <n v="0"/>
    <n v="18"/>
    <n v="18"/>
    <m/>
  </r>
  <r>
    <x v="7"/>
    <x v="0"/>
    <d v="2025-02-27T00:00:00"/>
    <d v="2025-02-27T00:00:00"/>
    <s v="Thriving Minds After School"/>
    <x v="0"/>
    <s v="Harry C. Withers Elementary School"/>
    <s v="3959 Northhaven Rd"/>
    <n v="75229"/>
    <n v="1"/>
    <n v="0"/>
    <n v="65"/>
    <n v="65"/>
    <m/>
  </r>
  <r>
    <x v="7"/>
    <x v="6"/>
    <d v="2025-02-27T00:00:00"/>
    <d v="2025-02-27T00:00:00"/>
    <s v="Summer Camp Collaboration"/>
    <x v="0"/>
    <s v="Singing Hills Recreation Center"/>
    <s v="6805 Patrol Way"/>
    <n v="75241"/>
    <n v="1"/>
    <n v="0"/>
    <n v="7"/>
    <n v="7"/>
    <m/>
  </r>
  <r>
    <x v="9"/>
    <x v="5"/>
    <d v="2025-02-27T00:00:00"/>
    <d v="2025-02-27T00:00:00"/>
    <s v="Payasos.Clowns"/>
    <x v="0"/>
    <s v="Kleber ES"/>
    <s v="1450 Ebb Road, Dallas, TX 75126"/>
    <n v="75126"/>
    <n v="1"/>
    <n v="168"/>
    <n v="0"/>
    <n v="168"/>
    <m/>
  </r>
  <r>
    <x v="14"/>
    <x v="9"/>
    <d v="2025-02-27T00:00:00"/>
    <d v="2025-02-27T00:00:00"/>
    <s v="Rains High School"/>
    <x v="0"/>
    <s v="The Sixth Floor Museum at Dealey Plaza"/>
    <s v="411 Elm Street"/>
    <n v="75204"/>
    <n v="1"/>
    <n v="0"/>
    <n v="37"/>
    <n v="37"/>
    <m/>
  </r>
  <r>
    <x v="14"/>
    <x v="9"/>
    <d v="2025-02-27T00:00:00"/>
    <d v="2025-02-27T00:00:00"/>
    <s v="Cinco Ranch High School"/>
    <x v="0"/>
    <s v="The Sixth Floor Museum at Dealey Plaza"/>
    <s v="411 Elm Street"/>
    <n v="75204"/>
    <n v="1"/>
    <n v="62"/>
    <n v="0"/>
    <n v="62"/>
    <m/>
  </r>
  <r>
    <x v="15"/>
    <x v="3"/>
    <d v="2025-02-27T00:00:00"/>
    <d v="2025-02-27T00:00:00"/>
    <s v="DIC Annual Party"/>
    <x v="0"/>
    <s v="Home of Greg Nieberding"/>
    <s v="10110 Daria Drive "/>
    <n v="75229"/>
    <n v="1"/>
    <s v="X"/>
    <n v="84"/>
    <n v="84"/>
    <m/>
  </r>
  <r>
    <x v="16"/>
    <x v="0"/>
    <d v="2025-02-27T00:00:00"/>
    <d v="2025-02-27T00:00:00"/>
    <s v="The Stewpot"/>
    <x v="0"/>
    <s v="Dallas Museum of Art"/>
    <s v="1717 N Harwood"/>
    <n v="75201"/>
    <n v="1"/>
    <m/>
    <n v="8"/>
    <n v="8"/>
    <m/>
  </r>
  <r>
    <x v="38"/>
    <x v="5"/>
    <d v="2025-02-27T00:00:00"/>
    <d v="2025-02-27T00:00:00"/>
    <s v="CLE: THE POLITICS OF RACE IN DALLAS, AND ITS IMPACT ON THE CRIMINAL JUSTICE SYSTEM"/>
    <x v="0"/>
    <s v="Frank Crowley Central Jury Room"/>
    <s v="133 North Riverfront Boulevard"/>
    <n v="75207"/>
    <n v="1"/>
    <n v="0"/>
    <n v="100"/>
    <n v="100"/>
    <m/>
  </r>
  <r>
    <x v="39"/>
    <x v="3"/>
    <d v="2025-02-27T00:00:00"/>
    <d v="2025-02-27T00:00:00"/>
    <s v="Pre-UIL Listening and Feedback (CR)"/>
    <x v="0"/>
    <s v="Dealey Montessori"/>
    <s v="6501 Royal Ln"/>
    <n v="75230"/>
    <n v="1"/>
    <n v="0"/>
    <n v="20"/>
    <n v="20"/>
    <m/>
  </r>
  <r>
    <x v="39"/>
    <x v="3"/>
    <d v="2025-02-27T00:00:00"/>
    <d v="2025-02-27T00:00:00"/>
    <s v="Pre-UIL Listening and Feedback (LRS)"/>
    <x v="0"/>
    <s v="Dealey Montessori"/>
    <s v="6501 Royal Ln"/>
    <n v="75230"/>
    <n v="1"/>
    <n v="0"/>
    <n v="35"/>
    <n v="35"/>
    <m/>
  </r>
  <r>
    <x v="22"/>
    <x v="0"/>
    <d v="2025-02-27T00:00:00"/>
    <d v="2025-02-27T00:00:00"/>
    <s v="Guided Tour: Grand Prairie Fine Arts Academy"/>
    <x v="0"/>
    <s v="Nasher Sculpture Center"/>
    <s v="2001 Flora St. "/>
    <n v="75201"/>
    <n v="1"/>
    <m/>
    <n v="12"/>
    <n v="12"/>
    <m/>
  </r>
  <r>
    <x v="22"/>
    <x v="0"/>
    <d v="2025-02-27T00:00:00"/>
    <d v="2025-02-27T00:00:00"/>
    <s v="Guided Tour: Northrich Elementary School"/>
    <x v="0"/>
    <s v="Nasher Sculpture Center"/>
    <s v="2001 Flora St. "/>
    <n v="75201"/>
    <n v="1"/>
    <m/>
    <n v="28"/>
    <n v="28"/>
    <m/>
  </r>
  <r>
    <x v="22"/>
    <x v="0"/>
    <d v="2025-02-27T00:00:00"/>
    <d v="2025-02-27T00:00:00"/>
    <s v="Guided Tour: Northrich Elementary School"/>
    <x v="0"/>
    <s v="Nasher Sculpture Center"/>
    <s v="2001 Flora St. "/>
    <n v="75201"/>
    <n v="1"/>
    <m/>
    <n v="28"/>
    <n v="28"/>
    <m/>
  </r>
  <r>
    <x v="24"/>
    <x v="0"/>
    <d v="2025-02-27T00:00:00"/>
    <d v="2025-02-27T00:00:00"/>
    <s v="Family Science Night: Perot Museum Exhibits"/>
    <x v="0"/>
    <s v="Rosemont Elementary - Lower Campus "/>
    <s v="1919 Stevens Forest Drive"/>
    <n v="75208"/>
    <n v="1"/>
    <m/>
    <n v="370"/>
    <n v="370"/>
    <m/>
  </r>
  <r>
    <x v="24"/>
    <x v="0"/>
    <d v="2025-02-27T00:00:00"/>
    <d v="2025-02-27T00:00:00"/>
    <s v="Family Science Night: Superhero Academy"/>
    <x v="0"/>
    <s v="Uplift Pinnacle"/>
    <s v="2510 South Vernon Avenue"/>
    <n v="75224"/>
    <n v="1"/>
    <m/>
    <n v="395"/>
    <n v="395"/>
    <m/>
  </r>
  <r>
    <x v="24"/>
    <x v="0"/>
    <d v="2025-02-27T00:00:00"/>
    <d v="2025-02-27T00:00:00"/>
    <s v="Outreach Lab: Electrical Exploration"/>
    <x v="0"/>
    <s v="Highlands Christian School "/>
    <s v="721 Easton Rd"/>
    <n v="75218"/>
    <n v="1"/>
    <n v="10"/>
    <m/>
    <n v="10"/>
    <m/>
  </r>
  <r>
    <x v="26"/>
    <x v="1"/>
    <d v="2025-02-27T00:00:00"/>
    <d v="2025-02-27T00:00:00"/>
    <s v="Performing Arts Matters Afterschool Prog."/>
    <x v="0"/>
    <s v="Various Schools"/>
    <s v="N/A"/>
    <s v="N/A"/>
    <n v="1"/>
    <n v="0"/>
    <n v="221"/>
    <n v="221"/>
    <m/>
  </r>
  <r>
    <x v="33"/>
    <x v="5"/>
    <d v="2025-02-27T00:00:00"/>
    <d v="2025-02-27T00:00:00"/>
    <s v="Touring Opera Performance"/>
    <x v="0"/>
    <s v="Birdie Alexander Elementary"/>
    <s v="1830 Goldwood Dr"/>
    <n v="75232"/>
    <n v="1"/>
    <n v="0"/>
    <n v="129"/>
    <n v="129"/>
    <m/>
  </r>
  <r>
    <x v="29"/>
    <x v="0"/>
    <d v="2025-02-27T00:00:00"/>
    <d v="2025-02-27T00:00:00"/>
    <s v="Flamenkitos"/>
    <x v="0"/>
    <s v="Silberstein"/>
    <s v="3101 Lawnview Ave, Dallas, TX 75227"/>
    <n v="75227"/>
    <n v="1"/>
    <m/>
    <n v="15"/>
    <n v="15"/>
    <m/>
  </r>
  <r>
    <x v="35"/>
    <x v="5"/>
    <d v="2025-02-27T00:00:00"/>
    <d v="2025-02-26T00:00:00"/>
    <s v="Box by Jarrett King"/>
    <x v="0"/>
    <s v="Undermain Theatre Mainstage"/>
    <s v="3200 Main Street"/>
    <n v="75226"/>
    <n v="1"/>
    <n v="14"/>
    <n v="2"/>
    <n v="16"/>
    <m/>
  </r>
  <r>
    <x v="54"/>
    <x v="1"/>
    <d v="2025-02-27T00:00:00"/>
    <d v="2025-02-28T00:00:00"/>
    <s v="Broadway Our Way Rehearsal"/>
    <x v="0"/>
    <s v="Uptown Players Offices"/>
    <s v="1327 Motor Circle, Dallas"/>
    <n v="75207"/>
    <n v="2"/>
    <n v="0"/>
    <n v="32"/>
    <n v="32"/>
    <m/>
  </r>
  <r>
    <x v="7"/>
    <x v="6"/>
    <d v="2025-02-28T00:00:00"/>
    <d v="2025-02-28T00:00:00"/>
    <s v="Newsletter Internship Interview"/>
    <x v="1"/>
    <s v="Virtual "/>
    <s v="Virtual"/>
    <s v="Virtual"/>
    <n v="1"/>
    <n v="0"/>
    <n v="4"/>
    <n v="4"/>
    <m/>
  </r>
  <r>
    <x v="43"/>
    <x v="5"/>
    <d v="2025-02-28T00:00:00"/>
    <d v="2025-02-28T00:00:00"/>
    <s v="Concerts for Seniors - Dallas Area"/>
    <x v="0"/>
    <s v="Wilshire Baptist Church: Friday Friends"/>
    <s v="4316 Abrams Rd."/>
    <s v="75214"/>
    <n v="1"/>
    <n v="0"/>
    <n v="12"/>
    <n v="12"/>
    <m/>
  </r>
  <r>
    <x v="43"/>
    <x v="5"/>
    <d v="2025-02-28T00:00:00"/>
    <d v="2025-02-28T00:00:00"/>
    <s v="Concerts for Seniors - Dallas Area"/>
    <x v="0"/>
    <s v="Highlands of Dallas"/>
    <s v="9009 Forest Lane"/>
    <s v="75243"/>
    <n v="1"/>
    <n v="0"/>
    <n v="22"/>
    <n v="22"/>
    <m/>
  </r>
  <r>
    <x v="43"/>
    <x v="5"/>
    <d v="2025-02-28T00:00:00"/>
    <d v="2025-02-28T00:00:00"/>
    <s v="Concerts for Seniors - Dallas Area"/>
    <x v="0"/>
    <s v="Highlands of Dallas"/>
    <s v="9009 Forest Lane"/>
    <s v="75243"/>
    <n v="1"/>
    <n v="0"/>
    <n v="22"/>
    <n v="22"/>
    <m/>
  </r>
  <r>
    <x v="43"/>
    <x v="5"/>
    <d v="2025-02-28T00:00:00"/>
    <d v="2025-02-28T00:00:00"/>
    <s v="Concerts for Seniors - Dallas Area"/>
    <x v="0"/>
    <s v="Wilshire Baptist Church: Friday Friends"/>
    <s v="4316 Abrams Rd."/>
    <s v="75214"/>
    <n v="1"/>
    <n v="0"/>
    <n v="28"/>
    <n v="28"/>
    <m/>
  </r>
  <r>
    <x v="7"/>
    <x v="0"/>
    <d v="2025-02-28T00:00:00"/>
    <d v="2025-02-28T00:00:00"/>
    <s v="Thriving Minds After School"/>
    <x v="0"/>
    <s v="Lakewood Elementary School"/>
    <s v="3000 Hillbrook St"/>
    <n v="75214"/>
    <n v="1"/>
    <n v="0"/>
    <n v="34"/>
    <n v="34"/>
    <m/>
  </r>
  <r>
    <x v="7"/>
    <x v="0"/>
    <d v="2025-02-28T00:00:00"/>
    <d v="2025-02-28T00:00:00"/>
    <s v="Thriving Minds After School"/>
    <x v="0"/>
    <s v="Nathan Adams Elementary School"/>
    <s v="12600 Welch Rd"/>
    <n v="75244"/>
    <n v="1"/>
    <n v="0"/>
    <n v="25"/>
    <n v="25"/>
    <m/>
  </r>
  <r>
    <x v="7"/>
    <x v="0"/>
    <d v="2025-02-28T00:00:00"/>
    <d v="2025-02-28T00:00:00"/>
    <s v="Thriving Minds After School"/>
    <x v="0"/>
    <s v="Montessori Academy at Onesimo Hernandez"/>
    <s v="5555 Maple Ave"/>
    <n v="75235"/>
    <n v="1"/>
    <n v="0"/>
    <n v="13"/>
    <n v="13"/>
    <m/>
  </r>
  <r>
    <x v="7"/>
    <x v="0"/>
    <d v="2025-02-28T00:00:00"/>
    <d v="2025-02-28T00:00:00"/>
    <s v="Thriving Minds After School"/>
    <x v="0"/>
    <s v="Prestonwood Montessori at E.D. Walker"/>
    <s v="5700 Wozencraft Dr"/>
    <s v=" 75230"/>
    <n v="1"/>
    <n v="0"/>
    <n v="49"/>
    <n v="49"/>
    <m/>
  </r>
  <r>
    <x v="7"/>
    <x v="0"/>
    <d v="2025-02-28T00:00:00"/>
    <d v="2025-02-28T00:00:00"/>
    <s v="Thriving Minds After School"/>
    <x v="0"/>
    <s v="Rosemont Lower School"/>
    <s v="1919 Stevens Forest Dr"/>
    <n v="75208"/>
    <n v="1"/>
    <n v="0"/>
    <n v="86"/>
    <n v="86"/>
    <m/>
  </r>
  <r>
    <x v="7"/>
    <x v="0"/>
    <d v="2025-02-28T00:00:00"/>
    <d v="2025-02-28T00:00:00"/>
    <s v="Thriving Minds After School"/>
    <x v="0"/>
    <s v="Rosemont Upper School"/>
    <s v="719 N Montclair Ave"/>
    <n v="75208"/>
    <n v="1"/>
    <n v="0"/>
    <n v="16"/>
    <n v="16"/>
    <m/>
  </r>
  <r>
    <x v="7"/>
    <x v="0"/>
    <d v="2025-02-28T00:00:00"/>
    <d v="2025-02-28T00:00:00"/>
    <s v="Thriving Minds After School"/>
    <x v="0"/>
    <s v="Harry C. Withers Elementary School"/>
    <s v="3959 Northhaven Rd"/>
    <n v="75229"/>
    <n v="1"/>
    <n v="0"/>
    <n v="80"/>
    <n v="80"/>
    <m/>
  </r>
  <r>
    <x v="9"/>
    <x v="5"/>
    <d v="2025-02-28T00:00:00"/>
    <d v="2025-02-28T00:00:00"/>
    <s v="Payasos.Clowns"/>
    <x v="0"/>
    <s v="Martha Reilly"/>
    <s v="11230 Lippitt Ave Dallas, Texas"/>
    <n v="75218"/>
    <n v="2"/>
    <n v="345"/>
    <n v="0"/>
    <n v="345"/>
    <m/>
  </r>
  <r>
    <x v="9"/>
    <x v="5"/>
    <d v="2025-02-28T00:00:00"/>
    <d v="2025-02-28T00:00:00"/>
    <s v="Payasos.Clowns"/>
    <x v="0"/>
    <s v="William Anderson ES"/>
    <s v="620 N St Augustine Rd, Dallas,"/>
    <n v="75217"/>
    <n v="2"/>
    <n v="579"/>
    <n v="0"/>
    <n v="579"/>
    <m/>
  </r>
  <r>
    <x v="13"/>
    <x v="5"/>
    <d v="2025-02-28T00:00:00"/>
    <d v="2025-02-28T00:00:00"/>
    <s v="Next Stop Broadway- public"/>
    <x v="0"/>
    <s v="Rosewood Center for Family Arts"/>
    <s v="5938 Skillman St"/>
    <n v="75231"/>
    <n v="1"/>
    <n v="124"/>
    <n v="5"/>
    <n v="129"/>
    <m/>
  </r>
  <r>
    <x v="14"/>
    <x v="9"/>
    <d v="2025-02-28T00:00:00"/>
    <d v="2025-02-28T00:00:00"/>
    <s v="Lake Country Christian School"/>
    <x v="0"/>
    <s v="The Sixth Floor Museum at Dealey Plaza"/>
    <s v="411 Elm Street"/>
    <n v="75204"/>
    <n v="1"/>
    <n v="18"/>
    <n v="2"/>
    <n v="20"/>
    <m/>
  </r>
  <r>
    <x v="15"/>
    <x v="9"/>
    <d v="2025-02-28T00:00:00"/>
    <d v="2025-02-28T00:00:00"/>
    <s v="NTIF"/>
    <x v="0"/>
    <s v="Hall of State"/>
    <s v="3939 Grand Avenue"/>
    <n v="75210"/>
    <n v="1"/>
    <s v="X"/>
    <n v="8"/>
    <n v="8"/>
    <m/>
  </r>
  <r>
    <x v="16"/>
    <x v="0"/>
    <d v="2025-02-28T00:00:00"/>
    <d v="2025-02-28T00:00:00"/>
    <s v="HIPPY"/>
    <x v="0"/>
    <s v="Dallas Museum of Art"/>
    <s v="1717 N Harwood"/>
    <n v="75201"/>
    <n v="1"/>
    <m/>
    <n v="40"/>
    <n v="40"/>
    <m/>
  </r>
  <r>
    <x v="16"/>
    <x v="0"/>
    <d v="2025-02-28T00:00:00"/>
    <d v="2025-02-28T00:00:00"/>
    <s v="Go van Gogh"/>
    <x v="0"/>
    <s v="Dallas Museum of Art"/>
    <s v="1717 N Harwood"/>
    <n v="75201"/>
    <n v="1"/>
    <m/>
    <n v="12"/>
    <n v="12"/>
    <m/>
  </r>
  <r>
    <x v="39"/>
    <x v="0"/>
    <d v="2025-02-28T00:00:00"/>
    <d v="2025-02-28T00:00:00"/>
    <s v="Mentoring/Clinic (MB)"/>
    <x v="0"/>
    <s v="Piedmont Global Academy"/>
    <s v="7625 Hume Dr, Dallas"/>
    <n v="75227"/>
    <n v="2"/>
    <n v="0"/>
    <n v="13"/>
    <n v="13"/>
    <m/>
  </r>
  <r>
    <x v="39"/>
    <x v="3"/>
    <d v="2025-02-28T00:00:00"/>
    <d v="2025-02-28T00:00:00"/>
    <s v="Pre-UIL Listening and Feedback (BA)"/>
    <x v="0"/>
    <s v="Sudie Williams"/>
    <s v="4518 Pomona Rd"/>
    <n v="75209"/>
    <n v="1"/>
    <n v="0"/>
    <n v="50"/>
    <n v="50"/>
    <m/>
  </r>
  <r>
    <x v="39"/>
    <x v="3"/>
    <d v="2025-02-28T00:00:00"/>
    <d v="2025-02-28T00:00:00"/>
    <s v="Pre-UIL Listening and Feedback (MB)"/>
    <x v="0"/>
    <s v="Greiner Middle School"/>
    <s v="501 S Edgefield Ave"/>
    <n v="75208"/>
    <n v="1"/>
    <n v="0"/>
    <n v="30"/>
    <n v="30"/>
    <m/>
  </r>
  <r>
    <x v="24"/>
    <x v="0"/>
    <d v="2025-02-28T00:00:00"/>
    <d v="2025-02-28T00:00:00"/>
    <s v="Family Science Night: Earth and Space"/>
    <x v="0"/>
    <s v="Celestino M. Soto Elementary School"/>
    <s v="4510 Jefferson Boulevard"/>
    <n v="75211"/>
    <n v="1"/>
    <m/>
    <n v="250"/>
    <n v="250"/>
    <m/>
  </r>
  <r>
    <x v="26"/>
    <x v="5"/>
    <d v="2025-02-28T00:00:00"/>
    <d v="2025-02-28T00:00:00"/>
    <s v="Blues at the Muse - Wang Dang Doodle Concert"/>
    <x v="0"/>
    <s v="Clarence Muse Theatre"/>
    <s v="Various Schools"/>
    <s v="N/A"/>
    <n v="1"/>
    <n v="0"/>
    <n v="89"/>
    <n v="89"/>
    <m/>
  </r>
  <r>
    <x v="33"/>
    <x v="5"/>
    <d v="2025-02-28T00:00:00"/>
    <d v="2025-02-28T00:00:00"/>
    <s v="LA BOHEME Mainstage Performances"/>
    <x v="0"/>
    <s v="Winspear Opera House"/>
    <s v="2403 Flora St"/>
    <n v="75201"/>
    <n v="1"/>
    <n v="1411"/>
    <n v="571"/>
    <n v="1982"/>
    <m/>
  </r>
  <r>
    <x v="33"/>
    <x v="0"/>
    <d v="2025-02-28T00:00:00"/>
    <d v="2025-02-28T00:00:00"/>
    <s v="LA BOHEME Pre-Opera Talks"/>
    <x v="0"/>
    <s v="Winspear Opera House"/>
    <s v="2403 Flora St"/>
    <n v="75201"/>
    <n v="1"/>
    <n v="0"/>
    <n v="78"/>
    <n v="78"/>
    <m/>
  </r>
  <r>
    <x v="33"/>
    <x v="3"/>
    <d v="2025-02-28T00:00:00"/>
    <d v="2025-02-28T00:00:00"/>
    <s v="LA BOHEME Crescendo Friday Pre-Show Mixer"/>
    <x v="0"/>
    <s v="Winspear Opera House"/>
    <s v="2403 Flora St"/>
    <n v="75201"/>
    <n v="1"/>
    <n v="0"/>
    <n v="98"/>
    <n v="98"/>
    <m/>
  </r>
  <r>
    <x v="46"/>
    <x v="5"/>
    <d v="2025-02-28T00:00:00"/>
    <d v="2025-02-28T00:00:00"/>
    <s v="Song from the Uproar"/>
    <x v="0"/>
    <s v="Theatre Three"/>
    <s v="2688 Laclede St"/>
    <n v="75201"/>
    <n v="1"/>
    <n v="82"/>
    <n v="70"/>
    <n v="0"/>
    <m/>
  </r>
  <r>
    <x v="48"/>
    <x v="0"/>
    <d v="2025-03-01T00:00:00"/>
    <d v="2025-03-31T00:00:00"/>
    <s v="MAP, PFF, PFPPY, PFF, WIFD Film Mixer"/>
    <x v="0"/>
    <s v="Multiple"/>
    <s v="Multiple"/>
    <n v="75217"/>
    <n v="15"/>
    <m/>
    <m/>
    <n v="287"/>
    <m/>
  </r>
  <r>
    <x v="12"/>
    <x v="7"/>
    <d v="2025-03-01T00:00:00"/>
    <d v="2025-03-31T00:00:00"/>
    <s v="Student Group Tours, virtual"/>
    <x v="1"/>
    <m/>
    <m/>
    <m/>
    <n v="12"/>
    <n v="357"/>
    <m/>
    <n v="357"/>
    <m/>
  </r>
  <r>
    <x v="12"/>
    <x v="0"/>
    <d v="2025-03-01T00:00:00"/>
    <d v="2025-03-31T00:00:00"/>
    <s v="Student Education Programs, Virtual"/>
    <x v="1"/>
    <m/>
    <m/>
    <m/>
    <n v="1"/>
    <n v="23"/>
    <m/>
    <n v="23"/>
    <m/>
  </r>
  <r>
    <x v="12"/>
    <x v="5"/>
    <d v="2025-03-01T00:00:00"/>
    <d v="2025-03-31T00:00:00"/>
    <s v="Public Programs, Virtual"/>
    <x v="1"/>
    <m/>
    <m/>
    <m/>
    <n v="6"/>
    <n v="98"/>
    <m/>
    <n v="98"/>
    <m/>
  </r>
  <r>
    <x v="12"/>
    <x v="0"/>
    <d v="2025-03-01T00:00:00"/>
    <d v="2025-03-31T00:00:00"/>
    <s v="Professional Programs, Virtual"/>
    <x v="1"/>
    <m/>
    <m/>
    <m/>
    <n v="2"/>
    <n v="73"/>
    <m/>
    <n v="73"/>
    <m/>
  </r>
  <r>
    <x v="15"/>
    <x v="3"/>
    <d v="2025-03-01T00:00:00"/>
    <d v="2025-03-31T00:00:00"/>
    <s v="Visitors-online database"/>
    <x v="1"/>
    <s v="Hall of State"/>
    <s v="3939 Grand Avenue"/>
    <n v="75210"/>
    <n v="31"/>
    <s v="X"/>
    <n v="212"/>
    <n v="212"/>
    <m/>
  </r>
  <r>
    <x v="15"/>
    <x v="3"/>
    <d v="2025-03-01T00:00:00"/>
    <d v="2025-03-31T00:00:00"/>
    <s v="research requests"/>
    <x v="1"/>
    <s v="Hall of State"/>
    <s v="3939 Grand Avenue"/>
    <n v="75210"/>
    <n v="31"/>
    <s v="X"/>
    <n v="31"/>
    <n v="31"/>
    <m/>
  </r>
  <r>
    <x v="18"/>
    <x v="0"/>
    <d v="2025-03-01T00:00:00"/>
    <d v="2025-03-29T00:00:00"/>
    <s v="SAT Music Class  - "/>
    <x v="0"/>
    <s v="North Texas Performing Arts"/>
    <s v="12300 N Inwood Rd "/>
    <n v="75244"/>
    <n v="4"/>
    <n v="0"/>
    <n v="5"/>
    <n v="20"/>
    <m/>
  </r>
  <r>
    <x v="18"/>
    <x v="0"/>
    <d v="2025-03-01T00:00:00"/>
    <d v="2025-03-29T00:00:00"/>
    <s v="SAT Beginner dance"/>
    <x v="0"/>
    <s v="North Texas Performing Arts"/>
    <s v="12300 N Inwood Rd "/>
    <n v="75244"/>
    <n v="4"/>
    <n v="0"/>
    <n v="7"/>
    <n v="28"/>
    <m/>
  </r>
  <r>
    <x v="18"/>
    <x v="0"/>
    <d v="2025-03-01T00:00:00"/>
    <d v="2025-03-29T00:00:00"/>
    <s v="Inter. SAT Dance w live guitar"/>
    <x v="0"/>
    <s v="North Texas Performing Arts"/>
    <s v="12300 N Inwood Rd "/>
    <n v="75244"/>
    <n v="4"/>
    <n v="0"/>
    <n v="5"/>
    <n v="20"/>
    <m/>
  </r>
  <r>
    <x v="11"/>
    <x v="5"/>
    <d v="2025-03-01T00:00:00"/>
    <d v="2025-03-31T00:00:00"/>
    <s v="Shakespeare Decoded Episode #1 (The Badge of all  our Tribe Mechant of Venice)"/>
    <x v="1"/>
    <s v="Virtual"/>
    <s v="Virtual"/>
    <s v="Virtual"/>
    <n v="1"/>
    <m/>
    <n v="6"/>
    <n v="6"/>
    <m/>
  </r>
  <r>
    <x v="11"/>
    <x v="5"/>
    <d v="2025-03-01T00:00:00"/>
    <d v="2025-03-31T00:00:00"/>
    <s v="Shakespeare Decoded Episode #2 (Much Ado About the Sexual Distrust of Women"/>
    <x v="1"/>
    <s v="Virtual"/>
    <s v="Virtual"/>
    <s v="Virtual"/>
    <n v="1"/>
    <m/>
    <n v="5"/>
    <n v="5"/>
    <m/>
  </r>
  <r>
    <x v="11"/>
    <x v="5"/>
    <d v="2025-03-01T00:00:00"/>
    <d v="2025-03-31T00:00:00"/>
    <s v="Shakespeare Decoded Episode #3 (Free Like an Ariel Bird)"/>
    <x v="1"/>
    <s v="Virtual"/>
    <s v="Virtual"/>
    <s v="Virtual"/>
    <n v="1"/>
    <m/>
    <n v="5"/>
    <n v="5"/>
    <m/>
  </r>
  <r>
    <x v="11"/>
    <x v="5"/>
    <d v="2025-03-01T00:00:00"/>
    <d v="2025-03-31T00:00:00"/>
    <s v="Shakespeare Decoded Episode #4 (What a Noble Mind)"/>
    <x v="1"/>
    <s v="Virtual"/>
    <s v="Virtual"/>
    <s v="Virtual"/>
    <n v="1"/>
    <m/>
    <n v="5"/>
    <n v="5"/>
    <m/>
  </r>
  <r>
    <x v="11"/>
    <x v="5"/>
    <d v="2025-03-01T00:00:00"/>
    <d v="2025-03-31T00:00:00"/>
    <s v="Shakespeare Decoded Episode #5 (Tis the Times' Plague)"/>
    <x v="1"/>
    <s v="Virtual"/>
    <s v="Virtual"/>
    <s v="Virtual"/>
    <n v="1"/>
    <m/>
    <n v="3"/>
    <n v="3"/>
    <m/>
  </r>
  <r>
    <x v="11"/>
    <x v="5"/>
    <d v="2025-03-01T00:00:00"/>
    <d v="2025-03-31T00:00:00"/>
    <s v="Shakespeare Decoded Episode #6 (Oh, Let Me Not Be Mad)"/>
    <x v="1"/>
    <s v="Virtual"/>
    <s v="Virtual"/>
    <s v="Virtual"/>
    <n v="1"/>
    <m/>
    <n v="9"/>
    <n v="9"/>
    <m/>
  </r>
  <r>
    <x v="11"/>
    <x v="5"/>
    <d v="2025-03-01T00:00:00"/>
    <d v="2025-03-31T00:00:00"/>
    <s v="Shakespeare Decoded Episode #7 (Shakespeare in Modern Translation)"/>
    <x v="1"/>
    <s v="Virtual"/>
    <s v="Virtual"/>
    <s v="Virtual"/>
    <n v="1"/>
    <m/>
    <n v="3"/>
    <n v="3"/>
    <m/>
  </r>
  <r>
    <x v="11"/>
    <x v="5"/>
    <d v="2025-03-01T00:00:00"/>
    <d v="2025-03-31T00:00:00"/>
    <s v="Shakespeare Decoded #8 (Political Shakespeare)"/>
    <x v="1"/>
    <s v="Virtual"/>
    <s v="Virtual"/>
    <s v="Virtual"/>
    <n v="1"/>
    <m/>
    <n v="3"/>
    <n v="3"/>
    <m/>
  </r>
  <r>
    <x v="11"/>
    <x v="5"/>
    <d v="2025-03-01T00:00:00"/>
    <d v="2025-03-31T00:00:00"/>
    <s v="Shakespeare Decoded #9 (Shakespeare and Veterans)"/>
    <x v="1"/>
    <s v="Virtual"/>
    <s v="Virtual"/>
    <s v="Virtual"/>
    <n v="1"/>
    <m/>
    <n v="4"/>
    <n v="4"/>
    <m/>
  </r>
  <r>
    <x v="11"/>
    <x v="5"/>
    <d v="2025-03-01T00:00:00"/>
    <d v="2025-03-31T00:00:00"/>
    <s v="Shakespeare Dallas Decoded #10 (Timon of Athens)"/>
    <x v="1"/>
    <s v="Virtual"/>
    <s v="Virtual"/>
    <s v="Virtual"/>
    <n v="1"/>
    <m/>
    <n v="3"/>
    <n v="3"/>
    <m/>
  </r>
  <r>
    <x v="11"/>
    <x v="5"/>
    <d v="2025-03-01T00:00:00"/>
    <d v="2025-03-31T00:00:00"/>
    <s v="Shakespeare Dallas Decoded #11 (Why Hamlet?)"/>
    <x v="1"/>
    <s v="Virtual"/>
    <s v="Virtual"/>
    <s v="Virtual"/>
    <n v="1"/>
    <m/>
    <n v="9"/>
    <n v="9"/>
    <m/>
  </r>
  <r>
    <x v="11"/>
    <x v="5"/>
    <d v="2025-03-01T00:00:00"/>
    <d v="2025-03-31T00:00:00"/>
    <s v="Shakespeare Dallas Decoded #12 Dramatugy and Translatiin as the Gateway to Sakespeare Engagement"/>
    <x v="1"/>
    <s v="Virtual"/>
    <s v="Virtual"/>
    <s v="Virtual"/>
    <n v="1"/>
    <m/>
    <n v="11"/>
    <n v="11"/>
    <m/>
  </r>
  <r>
    <x v="37"/>
    <x v="3"/>
    <d v="2025-03-01T00:00:00"/>
    <d v="2025-03-31T00:00:00"/>
    <s v="2425-159A Common Language Poetry Contest"/>
    <x v="1"/>
    <s v="Virtual"/>
    <s v="Virtual"/>
    <s v="Virtual"/>
    <n v="31"/>
    <n v="0"/>
    <n v="169"/>
    <n v="169"/>
    <m/>
  </r>
  <r>
    <x v="0"/>
    <x v="1"/>
    <d v="2025-03-01T00:00:00"/>
    <d v="2025-03-01T00:00:00"/>
    <s v="Mini Professional Ballet Folklorico Company"/>
    <x v="0"/>
    <s v="Anita Martinez Recreation Center"/>
    <s v="3212 N Winnetka Ave, Dallas, TX 75212"/>
    <m/>
    <n v="1"/>
    <n v="9"/>
    <n v="0"/>
    <n v="9"/>
    <m/>
  </r>
  <r>
    <x v="0"/>
    <x v="0"/>
    <d v="2025-03-01T00:00:00"/>
    <d v="2025-03-01T00:00:00"/>
    <s v="ANMBF Dance Academy Ballet Folklorico Toddlers 9:30 AM"/>
    <x v="0"/>
    <s v="Anita Martinez Recreation Center"/>
    <s v="3212 N Winnetka Ave, Dallas, TX 75212"/>
    <m/>
    <n v="1"/>
    <n v="22"/>
    <n v="0"/>
    <n v="22"/>
    <m/>
  </r>
  <r>
    <x v="0"/>
    <x v="0"/>
    <d v="2025-03-01T00:00:00"/>
    <d v="2025-03-01T00:00:00"/>
    <s v="ANMBF Dance Academy Classical Ballet Kids 9:30 AM"/>
    <x v="0"/>
    <s v="Anita Martinez Recreation Center"/>
    <s v="3212 N Winnetka Ave, Dallas, TX 75212"/>
    <m/>
    <n v="1"/>
    <n v="11"/>
    <n v="0"/>
    <n v="11"/>
    <m/>
  </r>
  <r>
    <x v="0"/>
    <x v="0"/>
    <d v="2025-03-01T00:00:00"/>
    <d v="2025-03-01T00:00:00"/>
    <s v="ANMBF Dance Academy Ballet Folklorico Kids 10:30 AM"/>
    <x v="0"/>
    <s v="Anita Martinez Recreation Center"/>
    <s v="3212 N Winnetka Ave, Dallas, TX 75212"/>
    <m/>
    <n v="1"/>
    <n v="25"/>
    <n v="0"/>
    <n v="25"/>
    <m/>
  </r>
  <r>
    <x v="0"/>
    <x v="0"/>
    <d v="2025-03-01T00:00:00"/>
    <d v="2025-03-01T00:00:00"/>
    <s v="ANMBF Dance Academy Classical Ballet Toddlers 10:30 AM"/>
    <x v="0"/>
    <s v="Anita Martinez Recreation Center"/>
    <s v="3212 N Winnetka Ave, Dallas, TX 75212"/>
    <m/>
    <n v="1"/>
    <n v="9"/>
    <n v="0"/>
    <n v="9"/>
    <m/>
  </r>
  <r>
    <x v="0"/>
    <x v="0"/>
    <d v="2025-03-01T00:00:00"/>
    <d v="2025-03-01T00:00:00"/>
    <s v="ANMBF Dance Academy Ballet Folklorico Teen and Adult 11:30 AM"/>
    <x v="0"/>
    <s v="Anita Martinez Recreation Center"/>
    <s v="3212 N Winnetka Ave, Dallas, TX 75212"/>
    <m/>
    <n v="1"/>
    <n v="12"/>
    <n v="0"/>
    <n v="12"/>
    <m/>
  </r>
  <r>
    <x v="0"/>
    <x v="0"/>
    <d v="2025-03-01T00:00:00"/>
    <d v="2025-03-01T00:00:00"/>
    <s v="ANMBF Dance Academy Ballet Folklorico Kids Intermediate 11:30 AM"/>
    <x v="0"/>
    <s v="Anita Martinez Recreation Center"/>
    <s v="3212 N Winnetka Ave, Dallas, TX 75212"/>
    <m/>
    <n v="1"/>
    <n v="7"/>
    <n v="0"/>
    <n v="7"/>
    <m/>
  </r>
  <r>
    <x v="0"/>
    <x v="0"/>
    <d v="2025-03-01T00:00:00"/>
    <d v="2025-03-01T00:00:00"/>
    <s v="ANMBF Dance Academy Ballet Folklorico Teen and Adult Intermediate 12:30 PM"/>
    <x v="0"/>
    <s v="Anita Martinez Recreation Center"/>
    <s v="3212 N Winnetka Ave, Dallas, TX 75212"/>
    <m/>
    <n v="1"/>
    <n v="5"/>
    <n v="0"/>
    <n v="5"/>
    <m/>
  </r>
  <r>
    <x v="2"/>
    <x v="1"/>
    <d v="2025-03-01T00:00:00"/>
    <d v="2025-03-31T00:00:00"/>
    <s v="Subsidized Rehearsal Space Program"/>
    <x v="0"/>
    <s v="Arts Mission Oak Cliff"/>
    <s v="410 S Windomere Ave"/>
    <n v="75208"/>
    <n v="82"/>
    <n v="116"/>
    <n v="109"/>
    <n v="225"/>
    <m/>
  </r>
  <r>
    <x v="2"/>
    <x v="3"/>
    <d v="2025-03-01T00:00:00"/>
    <d v="2025-03-31T00:00:00"/>
    <s v="Exchange Club AMOCX"/>
    <x v="0"/>
    <s v="Arts Mission Oak Cliff"/>
    <s v="410 S Windomere Ave"/>
    <n v="75208"/>
    <n v="38"/>
    <n v="0"/>
    <n v="7"/>
    <n v="7"/>
    <m/>
  </r>
  <r>
    <x v="2"/>
    <x v="0"/>
    <d v="2025-03-01T00:00:00"/>
    <d v="2025-03-29T00:00:00"/>
    <s v="Full Circle: Yoga"/>
    <x v="0"/>
    <s v="Arts Mission Oak Cliff"/>
    <s v="410 S Windomere Ave"/>
    <n v="75208"/>
    <n v="5"/>
    <n v="16"/>
    <n v="0"/>
    <n v="16"/>
    <m/>
  </r>
  <r>
    <x v="5"/>
    <x v="2"/>
    <d v="2025-03-01T00:00:00"/>
    <d v="2025-03-01T00:00:00"/>
    <s v="BNTC Classes"/>
    <x v="0"/>
    <s v="BNT Studios"/>
    <s v="10675 E. Northwest Higway, Suite 2400"/>
    <n v="75238"/>
    <n v="17"/>
    <n v="54"/>
    <n v="13"/>
    <n v="67"/>
    <m/>
  </r>
  <r>
    <x v="6"/>
    <x v="4"/>
    <d v="2025-03-01T00:00:00"/>
    <d v="2025-03-31T00:00:00"/>
    <s v="Carter High School Teaching Artist Residency"/>
    <x v="0"/>
    <s v="David W Carter HS"/>
    <s v="1819 W Wheatland Rd"/>
    <n v="75232"/>
    <n v="56"/>
    <n v="0"/>
    <n v="18"/>
    <n v="18"/>
    <m/>
  </r>
  <r>
    <x v="6"/>
    <x v="4"/>
    <d v="2025-03-01T00:00:00"/>
    <d v="2025-03-31T00:00:00"/>
    <s v="Madison HS Teaching Artist Residency"/>
    <x v="0"/>
    <s v="Madison HS"/>
    <s v="3000 MLK JR Blvd"/>
    <n v="75215"/>
    <n v="6"/>
    <n v="0"/>
    <n v="1"/>
    <n v="1"/>
    <m/>
  </r>
  <r>
    <x v="6"/>
    <x v="4"/>
    <d v="2025-03-01T00:00:00"/>
    <d v="2025-03-31T00:00:00"/>
    <s v="Booker T Washington Teaching Artist Residency"/>
    <x v="0"/>
    <s v="Booker T Washing HSPVA"/>
    <s v="2501 Flora St"/>
    <n v="75201"/>
    <n v="6"/>
    <n v="0"/>
    <n v="1"/>
    <n v="1"/>
    <m/>
  </r>
  <r>
    <x v="6"/>
    <x v="0"/>
    <d v="2025-03-01T00:00:00"/>
    <d v="2025-03-31T00:00:00"/>
    <s v="Uplift Atlas Violin Club"/>
    <x v="0"/>
    <s v="Uplift Atlas Prep"/>
    <s v="4600 Bryan St"/>
    <n v="75204"/>
    <n v="6"/>
    <n v="0"/>
    <n v="16"/>
    <n v="16"/>
    <m/>
  </r>
  <r>
    <x v="7"/>
    <x v="0"/>
    <d v="2025-03-01T00:00:00"/>
    <d v="2025-03-01T00:00:00"/>
    <s v="Dallas Game Design"/>
    <x v="0"/>
    <s v="Big Thought HQ"/>
    <s v="1409 Botham Jean Blvd., Suite 1015"/>
    <n v="75215"/>
    <n v="1"/>
    <n v="0"/>
    <n v="12"/>
    <n v="12"/>
    <m/>
  </r>
  <r>
    <x v="10"/>
    <x v="0"/>
    <d v="2025-03-01T00:00:00"/>
    <d v="2025-03-31T00:00:00"/>
    <s v="Fundamentals of Wheel"/>
    <x v="0"/>
    <s v="Creative Arts Center of Dallas"/>
    <s v="2360 Laughlin Drive"/>
    <n v="75228"/>
    <n v="1"/>
    <n v="10"/>
    <n v="2"/>
    <n v="12"/>
    <m/>
  </r>
  <r>
    <x v="10"/>
    <x v="0"/>
    <d v="2025-03-01T00:00:00"/>
    <d v="2025-03-31T00:00:00"/>
    <s v="Hands in Clay"/>
    <x v="0"/>
    <s v="Creative Arts Center of Dallas"/>
    <s v="2360 Laughlin Drive"/>
    <n v="75228"/>
    <n v="1"/>
    <n v="5"/>
    <n v="0"/>
    <n v="5"/>
    <m/>
  </r>
  <r>
    <x v="10"/>
    <x v="0"/>
    <d v="2025-03-01T00:00:00"/>
    <d v="2025-03-31T00:00:00"/>
    <s v="Beginner Figure Drawing"/>
    <x v="0"/>
    <s v="Creative Arts Center of Dallas"/>
    <s v="2360 Laughlin Drive"/>
    <n v="75228"/>
    <n v="1"/>
    <n v="7"/>
    <n v="1"/>
    <n v="8"/>
    <m/>
  </r>
  <r>
    <x v="10"/>
    <x v="0"/>
    <d v="2025-03-01T00:00:00"/>
    <d v="2025-03-31T00:00:00"/>
    <s v="Art of Mosaic"/>
    <x v="0"/>
    <s v="Creative Arts Center of Dallas"/>
    <s v="2361 Laughlin Drive"/>
    <n v="75228"/>
    <n v="1"/>
    <n v="10"/>
    <n v="0"/>
    <n v="10"/>
    <m/>
  </r>
  <r>
    <x v="10"/>
    <x v="0"/>
    <d v="2025-03-01T00:00:00"/>
    <d v="2025-03-31T00:00:00"/>
    <s v="Fundamentals of Wheel"/>
    <x v="0"/>
    <s v="Creative Arts Center of Dallas"/>
    <s v="2360 Laughlin Drive"/>
    <n v="75228"/>
    <n v="1"/>
    <n v="11"/>
    <n v="0"/>
    <n v="11"/>
    <m/>
  </r>
  <r>
    <x v="10"/>
    <x v="0"/>
    <d v="2025-03-01T00:00:00"/>
    <d v="2025-03-31T00:00:00"/>
    <s v="Metal Sculpture"/>
    <x v="0"/>
    <s v="Creative Arts Center of Dallas"/>
    <s v="2360 Laughlin Drive"/>
    <n v="75228"/>
    <n v="1"/>
    <n v="7"/>
    <n v="0"/>
    <n v="7"/>
    <m/>
  </r>
  <r>
    <x v="10"/>
    <x v="0"/>
    <d v="2025-03-01T00:00:00"/>
    <d v="2025-03-31T00:00:00"/>
    <s v="All Mosaics Mondays"/>
    <x v="0"/>
    <s v="Creative Arts Center of Dallas"/>
    <s v="2360 Laughlin Drive"/>
    <n v="75228"/>
    <n v="1"/>
    <n v="10"/>
    <n v="0"/>
    <n v="10"/>
    <m/>
  </r>
  <r>
    <x v="10"/>
    <x v="0"/>
    <d v="2025-03-01T00:00:00"/>
    <d v="2025-03-31T00:00:00"/>
    <s v="Int/Adv Art of Handbuilding"/>
    <x v="0"/>
    <s v="Creative Arts Center of Dallas"/>
    <s v="2360 Laughlin Drive"/>
    <n v="75228"/>
    <n v="1"/>
    <n v="9"/>
    <n v="0"/>
    <n v="9"/>
    <m/>
  </r>
  <r>
    <x v="10"/>
    <x v="0"/>
    <d v="2025-03-01T00:00:00"/>
    <d v="2025-03-31T00:00:00"/>
    <s v="Fundamentals of Wheel"/>
    <x v="0"/>
    <s v="Creative Arts Center of Dallas"/>
    <s v="2360 Laughlin Drive"/>
    <n v="75228"/>
    <n v="1"/>
    <n v="10"/>
    <n v="0"/>
    <n v="10"/>
    <m/>
  </r>
  <r>
    <x v="10"/>
    <x v="0"/>
    <d v="2025-03-01T00:00:00"/>
    <d v="2025-03-31T00:00:00"/>
    <s v="Sewing"/>
    <x v="0"/>
    <s v="Creative Arts Center of Dallas"/>
    <s v="2360 Laughlin Drive"/>
    <n v="75228"/>
    <n v="1"/>
    <n v="3"/>
    <n v="0"/>
    <n v="3"/>
    <m/>
  </r>
  <r>
    <x v="10"/>
    <x v="0"/>
    <d v="2025-03-01T00:00:00"/>
    <d v="2025-03-31T00:00:00"/>
    <s v="Stained Glass"/>
    <x v="0"/>
    <s v="Creative Arts Center of Dallas"/>
    <s v="2360 Laughlin Drive"/>
    <n v="75228"/>
    <n v="1"/>
    <n v="5"/>
    <n v="0"/>
    <n v="5"/>
    <m/>
  </r>
  <r>
    <x v="10"/>
    <x v="0"/>
    <d v="2025-03-01T00:00:00"/>
    <d v="2025-03-31T00:00:00"/>
    <s v="Beginner Painting"/>
    <x v="0"/>
    <s v="Creative Arts Center of Dallas"/>
    <s v="2360 Laughlin Drive"/>
    <n v="75228"/>
    <n v="1"/>
    <n v="10"/>
    <n v="0"/>
    <n v="10"/>
    <m/>
  </r>
  <r>
    <x v="10"/>
    <x v="0"/>
    <d v="2025-03-01T00:00:00"/>
    <d v="2025-03-31T00:00:00"/>
    <s v="Fundamentals of Wheel"/>
    <x v="0"/>
    <s v="Creative Arts Center of Dallas"/>
    <s v="2360 Laughlin Drive"/>
    <n v="75228"/>
    <n v="2"/>
    <n v="20"/>
    <n v="0"/>
    <n v="20"/>
    <m/>
  </r>
  <r>
    <x v="10"/>
    <x v="0"/>
    <d v="2025-03-01T00:00:00"/>
    <d v="2025-03-31T00:00:00"/>
    <s v="Beg/Int Jewelry Fabrication"/>
    <x v="0"/>
    <s v="Creative Arts Center of Dallas"/>
    <s v="2360 Laughlin Drive"/>
    <n v="75228"/>
    <n v="2"/>
    <n v="18"/>
    <n v="0"/>
    <n v="18"/>
    <m/>
  </r>
  <r>
    <x v="10"/>
    <x v="0"/>
    <d v="2025-03-01T00:00:00"/>
    <d v="2025-03-31T00:00:00"/>
    <s v="Metal Sculpture"/>
    <x v="0"/>
    <s v="Creative Arts Center of Dallas"/>
    <s v="2360 Laughlin Drive"/>
    <n v="75228"/>
    <n v="2"/>
    <n v="4"/>
    <n v="0"/>
    <n v="4"/>
    <m/>
  </r>
  <r>
    <x v="10"/>
    <x v="0"/>
    <d v="2025-03-01T00:00:00"/>
    <d v="2025-03-31T00:00:00"/>
    <s v="Broken Dish Mosaic (Picassiette)"/>
    <x v="0"/>
    <s v="Creative Arts Center of Dallas"/>
    <s v="2360 Laughlin Drive"/>
    <n v="75228"/>
    <n v="2"/>
    <n v="20"/>
    <n v="0"/>
    <n v="20"/>
    <m/>
  </r>
  <r>
    <x v="10"/>
    <x v="0"/>
    <d v="2025-03-01T00:00:00"/>
    <d v="2025-03-31T00:00:00"/>
    <s v="Beginner Oil Painting from Photos"/>
    <x v="0"/>
    <s v="Creative Arts Center of Dallas"/>
    <s v="2360 Laughlin Drive"/>
    <n v="75228"/>
    <n v="2"/>
    <n v="22"/>
    <n v="0"/>
    <n v="22"/>
    <m/>
  </r>
  <r>
    <x v="10"/>
    <x v="0"/>
    <d v="2025-03-01T00:00:00"/>
    <d v="2025-03-31T00:00:00"/>
    <s v="Stone Carving"/>
    <x v="0"/>
    <s v="Creative Arts Center of Dallas"/>
    <s v="2360 Laughlin Drive"/>
    <n v="75228"/>
    <n v="2"/>
    <n v="18"/>
    <n v="2"/>
    <n v="20"/>
    <m/>
  </r>
  <r>
    <x v="10"/>
    <x v="0"/>
    <d v="2025-03-01T00:00:00"/>
    <d v="2025-03-31T00:00:00"/>
    <s v="Int/Adv Wheel"/>
    <x v="0"/>
    <s v="Creative Arts Center of Dallas"/>
    <s v="2360 Laughlin Drive"/>
    <n v="75228"/>
    <n v="2"/>
    <n v="20"/>
    <n v="0"/>
    <n v="20"/>
    <m/>
  </r>
  <r>
    <x v="10"/>
    <x v="0"/>
    <d v="2025-03-01T00:00:00"/>
    <d v="2025-03-31T00:00:00"/>
    <s v="Fused Glass"/>
    <x v="0"/>
    <s v="Creative Arts Center of Dallas"/>
    <s v="2360 Laughlin Drive"/>
    <n v="75228"/>
    <n v="2"/>
    <n v="14"/>
    <n v="0"/>
    <n v="14"/>
    <m/>
  </r>
  <r>
    <x v="10"/>
    <x v="0"/>
    <d v="2025-03-01T00:00:00"/>
    <d v="2025-03-31T00:00:00"/>
    <s v="Int/Adv Oil Painting from Photos"/>
    <x v="0"/>
    <s v="Creative Arts Center of Dallas"/>
    <s v="2360 Laughlin Drive"/>
    <n v="75228"/>
    <n v="2"/>
    <n v="20"/>
    <n v="0"/>
    <n v="20"/>
    <m/>
  </r>
  <r>
    <x v="10"/>
    <x v="0"/>
    <d v="2025-03-01T00:00:00"/>
    <d v="2025-03-31T00:00:00"/>
    <s v="Fundamentals of Wheel"/>
    <x v="0"/>
    <s v="Creative Arts Center of Dallas"/>
    <s v="2360 Laughlin Drive"/>
    <n v="75228"/>
    <n v="1"/>
    <n v="10"/>
    <n v="0"/>
    <n v="10"/>
    <m/>
  </r>
  <r>
    <x v="10"/>
    <x v="0"/>
    <d v="2025-03-01T00:00:00"/>
    <d v="2025-03-31T00:00:00"/>
    <s v="Stone Carving"/>
    <x v="0"/>
    <s v="Creative Arts Center of Dallas"/>
    <s v="2360 Laughlin Drive"/>
    <n v="75228"/>
    <n v="1"/>
    <n v="7"/>
    <n v="0"/>
    <n v="7"/>
    <m/>
  </r>
  <r>
    <x v="10"/>
    <x v="0"/>
    <d v="2025-03-01T00:00:00"/>
    <d v="2025-03-31T00:00:00"/>
    <s v="Fundamentals of Wheel"/>
    <x v="0"/>
    <s v="Creative Arts Center of Dallas"/>
    <s v="2360 Laughlin Drive"/>
    <n v="75228"/>
    <n v="1"/>
    <n v="10"/>
    <n v="0"/>
    <n v="10"/>
    <m/>
  </r>
  <r>
    <x v="10"/>
    <x v="0"/>
    <d v="2025-03-01T00:00:00"/>
    <d v="2025-03-31T00:00:00"/>
    <s v="Fundamentals of Wheel"/>
    <x v="0"/>
    <s v="Creative Arts Center of Dallas"/>
    <s v="2360 Laughlin Drive"/>
    <n v="75228"/>
    <n v="1"/>
    <n v="10"/>
    <n v="0"/>
    <n v="10"/>
    <m/>
  </r>
  <r>
    <x v="10"/>
    <x v="0"/>
    <d v="2025-03-01T00:00:00"/>
    <d v="2025-03-31T00:00:00"/>
    <s v="Fundamentals of Wheel"/>
    <x v="0"/>
    <s v="Creative Arts Center of Dallas"/>
    <s v="2360 Laughlin Drive"/>
    <n v="75228"/>
    <n v="1"/>
    <n v="8"/>
    <n v="1"/>
    <n v="9"/>
    <m/>
  </r>
  <r>
    <x v="10"/>
    <x v="0"/>
    <d v="2025-03-01T00:00:00"/>
    <d v="2025-03-31T00:00:00"/>
    <s v="Fused Glass"/>
    <x v="0"/>
    <s v="Creative Arts Center of Dallas"/>
    <s v="2360 Laughlin Drive"/>
    <n v="75228"/>
    <n v="1"/>
    <n v="8"/>
    <n v="0"/>
    <n v="8"/>
    <m/>
  </r>
  <r>
    <x v="10"/>
    <x v="0"/>
    <d v="2025-03-01T00:00:00"/>
    <d v="2025-03-31T00:00:00"/>
    <s v="Hands in Clay"/>
    <x v="0"/>
    <s v="Creative Arts Center of Dallas"/>
    <s v="2360 Laughlin Drive"/>
    <n v="75228"/>
    <n v="1"/>
    <n v="4"/>
    <n v="0"/>
    <n v="4"/>
    <m/>
  </r>
  <r>
    <x v="10"/>
    <x v="0"/>
    <d v="2025-03-01T00:00:00"/>
    <d v="2025-03-31T00:00:00"/>
    <s v="Hands in Clay"/>
    <x v="0"/>
    <s v="Creative Arts Center of Dallas"/>
    <s v="2361 Laughlin Drive"/>
    <n v="75229"/>
    <n v="1"/>
    <n v="3"/>
    <n v="0"/>
    <n v="3"/>
    <m/>
  </r>
  <r>
    <x v="10"/>
    <x v="0"/>
    <d v="2025-03-01T00:00:00"/>
    <d v="2025-03-31T00:00:00"/>
    <s v="Pastel Drawing 1"/>
    <x v="0"/>
    <s v="Creative Arts Center of Dallas"/>
    <s v="2360 Laughlin Drive"/>
    <n v="75228"/>
    <n v="1"/>
    <n v="2"/>
    <n v="0"/>
    <n v="2"/>
    <m/>
  </r>
  <r>
    <x v="10"/>
    <x v="0"/>
    <d v="2025-03-01T00:00:00"/>
    <d v="2025-03-31T00:00:00"/>
    <s v="Int/Adv Oil Painting from Photos"/>
    <x v="0"/>
    <s v="Creative Arts Center of Dallas"/>
    <s v="2360 Laughlin Drive"/>
    <n v="75228"/>
    <n v="1"/>
    <n v="9"/>
    <n v="0"/>
    <n v="9"/>
    <m/>
  </r>
  <r>
    <x v="10"/>
    <x v="0"/>
    <d v="2025-03-01T00:00:00"/>
    <d v="2025-03-31T00:00:00"/>
    <s v="Wild Side of Watercolor"/>
    <x v="0"/>
    <s v="Creative Arts Center of Dallas"/>
    <s v="2360 Laughlin Drive"/>
    <n v="75228"/>
    <n v="1"/>
    <n v="6"/>
    <n v="0"/>
    <n v="6"/>
    <m/>
  </r>
  <r>
    <x v="10"/>
    <x v="0"/>
    <d v="2025-03-01T00:00:00"/>
    <d v="2025-03-31T00:00:00"/>
    <s v="Fundamentals of Handbuilding"/>
    <x v="0"/>
    <s v="Creative Arts Center of Dallas"/>
    <s v="2360 Laughlin Drive"/>
    <n v="75228"/>
    <n v="1"/>
    <n v="4"/>
    <n v="0"/>
    <n v="4"/>
    <m/>
  </r>
  <r>
    <x v="10"/>
    <x v="0"/>
    <d v="2025-03-01T00:00:00"/>
    <d v="2025-03-31T00:00:00"/>
    <s v="Int/Adv Wheel"/>
    <x v="0"/>
    <s v="Creative Arts Center of Dallas"/>
    <s v="2360 Laughlin Drive"/>
    <n v="75228"/>
    <n v="1"/>
    <n v="11"/>
    <n v="0"/>
    <n v="11"/>
    <m/>
  </r>
  <r>
    <x v="10"/>
    <x v="0"/>
    <d v="2025-03-01T00:00:00"/>
    <d v="2025-03-31T00:00:00"/>
    <s v="Drawing 1"/>
    <x v="0"/>
    <s v="Creative Arts Center of Dallas"/>
    <s v="2360 Laughlin Drive"/>
    <n v="75228"/>
    <n v="1"/>
    <n v="4"/>
    <n v="0"/>
    <n v="4"/>
    <m/>
  </r>
  <r>
    <x v="10"/>
    <x v="0"/>
    <d v="2025-03-01T00:00:00"/>
    <d v="2025-03-31T00:00:00"/>
    <s v="Fused Glass"/>
    <x v="0"/>
    <s v="Creative Arts Center of Dallas"/>
    <s v="2360 Laughlin Drive"/>
    <n v="75228"/>
    <n v="1"/>
    <n v="6"/>
    <n v="0"/>
    <n v="6"/>
    <n v="2"/>
  </r>
  <r>
    <x v="10"/>
    <x v="0"/>
    <d v="2025-03-01T00:00:00"/>
    <d v="2025-03-31T00:00:00"/>
    <s v="Lost Wax Casting"/>
    <x v="0"/>
    <s v="Creative Arts Center of Dallas"/>
    <s v="2360 Laughlin Drive"/>
    <n v="75228"/>
    <n v="1"/>
    <n v="6"/>
    <n v="0"/>
    <n v="6"/>
    <n v="2"/>
  </r>
  <r>
    <x v="10"/>
    <x v="0"/>
    <d v="2025-03-01T00:00:00"/>
    <d v="2025-03-31T00:00:00"/>
    <s v="Beginner Oil Painting from Photos"/>
    <x v="0"/>
    <s v="Creative Arts Center of Dallas"/>
    <s v="2360 Laughlin Drive"/>
    <n v="75228"/>
    <n v="1"/>
    <n v="11"/>
    <n v="0"/>
    <n v="11"/>
    <m/>
  </r>
  <r>
    <x v="10"/>
    <x v="0"/>
    <d v="2025-03-01T00:00:00"/>
    <d v="2025-03-31T00:00:00"/>
    <s v="Watercolor Fundamentals"/>
    <x v="0"/>
    <s v="Creative Arts Center of Dallas"/>
    <s v="2360 Laughlin Drive"/>
    <n v="75228"/>
    <n v="1"/>
    <n v="9"/>
    <n v="0"/>
    <n v="9"/>
    <m/>
  </r>
  <r>
    <x v="10"/>
    <x v="0"/>
    <d v="2025-03-01T00:00:00"/>
    <d v="2025-03-31T00:00:00"/>
    <s v="Hands in Clay"/>
    <x v="0"/>
    <s v="Creative Arts Center of Dallas"/>
    <s v="2360 Laughlin Drive"/>
    <n v="75228"/>
    <n v="1"/>
    <n v="5"/>
    <n v="0"/>
    <n v="5"/>
    <m/>
  </r>
  <r>
    <x v="10"/>
    <x v="0"/>
    <d v="2025-03-01T00:00:00"/>
    <d v="2025-03-31T00:00:00"/>
    <s v="Beginner Figurative Sculpture"/>
    <x v="0"/>
    <s v="Creative Arts Center of Dallas"/>
    <s v="2360 Laughlin Drive"/>
    <n v="75228"/>
    <n v="1"/>
    <n v="4"/>
    <n v="0"/>
    <n v="4"/>
    <m/>
  </r>
  <r>
    <x v="10"/>
    <x v="0"/>
    <d v="2025-03-01T00:00:00"/>
    <d v="2025-03-31T00:00:00"/>
    <s v="Drawing 1"/>
    <x v="0"/>
    <s v="Creative Arts Center of Dallas"/>
    <s v="2360 Laughlin Drive"/>
    <n v="75228"/>
    <n v="1"/>
    <n v="9"/>
    <n v="0"/>
    <n v="9"/>
    <m/>
  </r>
  <r>
    <x v="10"/>
    <x v="0"/>
    <d v="2025-03-01T00:00:00"/>
    <d v="2025-03-31T00:00:00"/>
    <s v="Int/Adv Jewelry Fabrication"/>
    <x v="0"/>
    <s v="Creative Arts Center of Dallas"/>
    <s v="2360 Laughlin Drive"/>
    <n v="75228"/>
    <n v="1"/>
    <n v="7"/>
    <n v="0"/>
    <n v="7"/>
    <m/>
  </r>
  <r>
    <x v="10"/>
    <x v="0"/>
    <d v="2025-03-01T00:00:00"/>
    <d v="2025-03-31T00:00:00"/>
    <s v="Watercolor Fundamentals"/>
    <x v="0"/>
    <s v="Creative Arts Center of Dallas"/>
    <s v="2360 Laughlin Drive"/>
    <n v="75228"/>
    <n v="1"/>
    <n v="10"/>
    <n v="0"/>
    <n v="10"/>
    <m/>
  </r>
  <r>
    <x v="10"/>
    <x v="0"/>
    <d v="2025-03-01T00:00:00"/>
    <d v="2025-03-31T00:00:00"/>
    <s v="Stone Carving"/>
    <x v="0"/>
    <s v="Creative Arts Center of Dallas"/>
    <s v="2360 Laughlin Drive"/>
    <n v="75228"/>
    <n v="1"/>
    <n v="5"/>
    <n v="0"/>
    <n v="5"/>
    <m/>
  </r>
  <r>
    <x v="10"/>
    <x v="0"/>
    <d v="2025-03-01T00:00:00"/>
    <d v="2025-03-31T00:00:00"/>
    <s v="Creative Clay"/>
    <x v="0"/>
    <s v="Creative Arts Center of Dallas"/>
    <s v="2360 Laughlin Drive"/>
    <n v="75228"/>
    <n v="1"/>
    <n v="3"/>
    <n v="0"/>
    <n v="3"/>
    <m/>
  </r>
  <r>
    <x v="10"/>
    <x v="0"/>
    <d v="2025-03-01T00:00:00"/>
    <d v="2025-03-31T00:00:00"/>
    <s v="Acrylic Painting"/>
    <x v="0"/>
    <s v="Creative Arts Center of Dallas"/>
    <s v="2360 Laughlin Drive"/>
    <n v="75228"/>
    <n v="1"/>
    <n v="8"/>
    <n v="0"/>
    <n v="8"/>
    <m/>
  </r>
  <r>
    <x v="10"/>
    <x v="0"/>
    <d v="2025-03-01T00:00:00"/>
    <d v="2025-03-31T00:00:00"/>
    <s v="Basic Monotype Printing"/>
    <x v="0"/>
    <s v="Paper Arts"/>
    <s v="118 N. Peak Street"/>
    <n v="75226"/>
    <n v="1"/>
    <n v="5"/>
    <n v="0"/>
    <n v="5"/>
    <m/>
  </r>
  <r>
    <x v="10"/>
    <x v="0"/>
    <d v="2025-03-01T00:00:00"/>
    <d v="2025-03-31T00:00:00"/>
    <s v="Fundamentals of Wheel"/>
    <x v="0"/>
    <s v="Creative Arts Center of Dallas"/>
    <s v="2360 Laughlin Drive"/>
    <n v="75228"/>
    <n v="1"/>
    <n v="10"/>
    <n v="0"/>
    <n v="10"/>
    <m/>
  </r>
  <r>
    <x v="10"/>
    <x v="0"/>
    <d v="2025-03-01T00:00:00"/>
    <d v="2025-03-31T00:00:00"/>
    <s v="Beginner Figurative Sculpture"/>
    <x v="0"/>
    <s v="Creative Arts Center of Dallas"/>
    <s v="2360 Laughlin Drive"/>
    <n v="75228"/>
    <n v="1"/>
    <n v="6"/>
    <n v="0"/>
    <n v="6"/>
    <m/>
  </r>
  <r>
    <x v="10"/>
    <x v="0"/>
    <d v="2025-03-01T00:00:00"/>
    <d v="2025-03-31T00:00:00"/>
    <s v="Drawing 1"/>
    <x v="0"/>
    <s v="Creative Arts Center of Dallas"/>
    <s v="2360 Laughlin Drive"/>
    <n v="75228"/>
    <n v="1"/>
    <n v="9"/>
    <n v="0"/>
    <n v="9"/>
    <m/>
  </r>
  <r>
    <x v="10"/>
    <x v="0"/>
    <d v="2025-03-01T00:00:00"/>
    <d v="2025-03-31T00:00:00"/>
    <s v="Metal Sculpture"/>
    <x v="0"/>
    <s v="Creative Arts Center of Dallas"/>
    <s v="2360 Laughlin Drive"/>
    <n v="75228"/>
    <n v="1"/>
    <n v="7"/>
    <n v="0"/>
    <n v="7"/>
    <m/>
  </r>
  <r>
    <x v="10"/>
    <x v="0"/>
    <d v="2025-03-01T00:00:00"/>
    <d v="2025-03-31T00:00:00"/>
    <s v="Mixed Media Mosaic"/>
    <x v="0"/>
    <s v="Creative Arts Center of Dallas"/>
    <s v="2361 Laughlin Drive"/>
    <n v="75229"/>
    <n v="1"/>
    <n v="9"/>
    <n v="0"/>
    <n v="9"/>
    <m/>
  </r>
  <r>
    <x v="10"/>
    <x v="0"/>
    <d v="2025-03-01T00:00:00"/>
    <d v="2025-03-31T00:00:00"/>
    <s v="Acrylic Painting"/>
    <x v="0"/>
    <s v="Creative Arts Center of Dallas"/>
    <s v="2360 Laughlin Drive"/>
    <n v="75228"/>
    <n v="1"/>
    <n v="7"/>
    <n v="0"/>
    <n v="7"/>
    <m/>
  </r>
  <r>
    <x v="10"/>
    <x v="0"/>
    <d v="2025-03-01T00:00:00"/>
    <d v="2025-03-31T00:00:00"/>
    <s v="Wild Side of Watercolor"/>
    <x v="0"/>
    <s v="Creative Arts Center of Dallas"/>
    <s v="2359 Laughlin Drive"/>
    <n v="75227"/>
    <n v="1"/>
    <n v="12"/>
    <n v="0"/>
    <n v="12"/>
    <m/>
  </r>
  <r>
    <x v="10"/>
    <x v="0"/>
    <d v="2025-03-01T00:00:00"/>
    <d v="2025-03-31T00:00:00"/>
    <s v="Stone Carving"/>
    <x v="0"/>
    <s v="Creative Arts Center of Dallas"/>
    <s v="2360 Laughlin Drive"/>
    <n v="75228"/>
    <n v="1"/>
    <n v="4"/>
    <n v="0"/>
    <n v="4"/>
    <m/>
  </r>
  <r>
    <x v="8"/>
    <x v="0"/>
    <d v="2025-03-01T00:00:00"/>
    <d v="2025-03-31T00:00:00"/>
    <s v="Workshop/Training Virtual"/>
    <x v="1"/>
    <s v="Sammons Center for the Arts"/>
    <s v="3630 Harry Hines Blvd"/>
    <n v="75219"/>
    <n v="0"/>
    <m/>
    <n v="0"/>
    <n v="0"/>
    <m/>
  </r>
  <r>
    <x v="8"/>
    <x v="3"/>
    <d v="2025-03-01T00:00:00"/>
    <d v="2025-03-31T00:00:00"/>
    <s v="Meeting - Virtual"/>
    <x v="1"/>
    <s v="Sammons Center for the Arts"/>
    <s v="3630 Harry Hines Blvd"/>
    <n v="75219"/>
    <n v="1"/>
    <m/>
    <n v="10"/>
    <n v="10"/>
    <m/>
  </r>
  <r>
    <x v="10"/>
    <x v="0"/>
    <d v="2025-03-01T00:00:00"/>
    <d v="2025-03-31T00:00:00"/>
    <s v="Abstract Drawing 1"/>
    <x v="0"/>
    <s v="Creative Arts Center of Dallas"/>
    <s v="2360 Laughlin Drive"/>
    <n v="75228"/>
    <n v="1"/>
    <n v="2"/>
    <n v="0"/>
    <n v="2"/>
    <m/>
  </r>
  <r>
    <x v="10"/>
    <x v="0"/>
    <d v="2025-03-01T00:00:00"/>
    <d v="2025-03-31T00:00:00"/>
    <s v="Beg/Int Jewelry Fabrication"/>
    <x v="0"/>
    <s v="Creative Arts Center of Dallas"/>
    <s v="2360 Laughlin Drive"/>
    <n v="75228"/>
    <n v="1"/>
    <n v="9"/>
    <n v="0"/>
    <n v="9"/>
    <m/>
  </r>
  <r>
    <x v="10"/>
    <x v="0"/>
    <d v="2025-03-01T00:00:00"/>
    <d v="2025-03-31T00:00:00"/>
    <s v="Int/Adv Watercolor"/>
    <x v="0"/>
    <s v="Creative Arts Center of Dallas"/>
    <s v="2360 Laughlin Drive"/>
    <n v="75228"/>
    <n v="1"/>
    <n v="6"/>
    <n v="0"/>
    <n v="6"/>
    <m/>
  </r>
  <r>
    <x v="10"/>
    <x v="0"/>
    <d v="2025-03-01T00:00:00"/>
    <d v="2025-03-31T00:00:00"/>
    <s v="Lost Wax Casting"/>
    <x v="0"/>
    <s v="Creative Arts Center of Dallas"/>
    <s v="2360 Laughlin Drive"/>
    <n v="75228"/>
    <n v="1"/>
    <n v="9"/>
    <n v="0"/>
    <n v="9"/>
    <m/>
  </r>
  <r>
    <x v="10"/>
    <x v="0"/>
    <d v="2025-03-01T00:00:00"/>
    <d v="2025-03-31T00:00:00"/>
    <s v="Acrylic Painting"/>
    <x v="0"/>
    <s v="Creative Arts Center of Dallas"/>
    <s v="2360 Laughlin Drive"/>
    <n v="75228"/>
    <n v="1"/>
    <n v="6"/>
    <n v="0"/>
    <n v="6"/>
    <m/>
  </r>
  <r>
    <x v="10"/>
    <x v="0"/>
    <d v="2025-03-01T00:00:00"/>
    <d v="2025-03-31T00:00:00"/>
    <s v="Advanced Monotype Printing"/>
    <x v="0"/>
    <s v="Creative Arts Center of Dallas"/>
    <s v="2360 Laughlin Drive"/>
    <n v="75228"/>
    <n v="1"/>
    <n v="4"/>
    <n v="0"/>
    <n v="4"/>
    <m/>
  </r>
  <r>
    <x v="10"/>
    <x v="0"/>
    <d v="2025-03-01T00:00:00"/>
    <d v="2025-03-31T00:00:00"/>
    <s v="Fundamentals of Wheel"/>
    <x v="0"/>
    <s v="Creative Arts Center of Dallas"/>
    <s v="2360 Laughlin Drive"/>
    <n v="75228"/>
    <n v="1"/>
    <n v="10"/>
    <n v="0"/>
    <n v="10"/>
    <m/>
  </r>
  <r>
    <x v="10"/>
    <x v="0"/>
    <d v="2025-03-01T00:00:00"/>
    <d v="2025-03-31T00:00:00"/>
    <s v="Fundamentals of Wheel"/>
    <x v="0"/>
    <s v="Creative Arts Center of Dallas"/>
    <s v="2360 Laughlin Drive"/>
    <n v="75228"/>
    <n v="1"/>
    <n v="10"/>
    <n v="0"/>
    <n v="10"/>
    <m/>
  </r>
  <r>
    <x v="10"/>
    <x v="0"/>
    <d v="2025-03-01T00:00:00"/>
    <d v="2025-03-31T00:00:00"/>
    <s v="Drawing 2"/>
    <x v="0"/>
    <s v="Creative Arts Center of Dallas"/>
    <s v="2360 Laughlin Drive"/>
    <n v="75228"/>
    <n v="1"/>
    <n v="5"/>
    <n v="0"/>
    <n v="5"/>
    <m/>
  </r>
  <r>
    <x v="10"/>
    <x v="0"/>
    <d v="2025-03-01T00:00:00"/>
    <d v="2025-03-31T00:00:00"/>
    <s v="Tufting Fundamentals"/>
    <x v="0"/>
    <s v="Creative Arts Center of Dallas"/>
    <s v="2360 Laughlin Drive"/>
    <n v="75228"/>
    <n v="1"/>
    <n v="4"/>
    <n v="0"/>
    <n v="4"/>
    <m/>
  </r>
  <r>
    <x v="10"/>
    <x v="0"/>
    <d v="2025-03-01T00:00:00"/>
    <d v="2025-03-31T00:00:00"/>
    <s v="Creative Awakening: Integrating Art &amp; Spirituality"/>
    <x v="0"/>
    <s v="Creative Arts Center of Dallas"/>
    <s v="2360 Laughlin Drive"/>
    <n v="75228"/>
    <n v="1"/>
    <n v="5"/>
    <n v="0"/>
    <n v="5"/>
    <m/>
  </r>
  <r>
    <x v="10"/>
    <x v="0"/>
    <d v="2025-03-01T00:00:00"/>
    <d v="2025-03-31T00:00:00"/>
    <s v="Lush Layers- Collage, Printmaking, &amp; Markmaking"/>
    <x v="0"/>
    <s v="Creative Arts Center of Dallas"/>
    <s v="2360 Laughlin Drive"/>
    <n v="75228"/>
    <n v="1"/>
    <n v="10"/>
    <n v="0"/>
    <n v="10"/>
    <m/>
  </r>
  <r>
    <x v="10"/>
    <x v="0"/>
    <d v="2025-03-01T00:00:00"/>
    <d v="2025-03-31T00:00:00"/>
    <s v="Live Model Lab"/>
    <x v="0"/>
    <s v="Creative Arts Center of Dallas"/>
    <s v="2360 Laughlin Drive"/>
    <n v="75228"/>
    <n v="1"/>
    <n v="7"/>
    <n v="0"/>
    <n v="7"/>
    <m/>
  </r>
  <r>
    <x v="10"/>
    <x v="0"/>
    <d v="2025-03-01T00:00:00"/>
    <d v="2025-03-31T00:00:00"/>
    <s v="Simple Bookmaking: Coptic Binding"/>
    <x v="0"/>
    <s v="Creative Arts Center of Dallas"/>
    <s v="2360 Laughlin Drive"/>
    <n v="75228"/>
    <n v="1"/>
    <n v="3"/>
    <n v="0"/>
    <n v="3"/>
    <m/>
  </r>
  <r>
    <x v="10"/>
    <x v="0"/>
    <d v="2025-03-01T00:00:00"/>
    <d v="2025-03-31T00:00:00"/>
    <s v="Start Your Next Creative Chapter"/>
    <x v="0"/>
    <s v="Creative Arts Center of Dallas"/>
    <s v="2360 Laughlin Drive"/>
    <n v="75228"/>
    <n v="1"/>
    <n v="5"/>
    <n v="0"/>
    <n v="5"/>
    <m/>
  </r>
  <r>
    <x v="10"/>
    <x v="0"/>
    <d v="2025-03-01T00:00:00"/>
    <d v="2025-03-31T00:00:00"/>
    <s v="Contemporary 3D Collage"/>
    <x v="0"/>
    <s v="Creative Arts Center of Dallas"/>
    <s v="2360 Laughlin Drive"/>
    <n v="75228"/>
    <n v="1"/>
    <n v="8"/>
    <n v="0"/>
    <n v="8"/>
    <m/>
  </r>
  <r>
    <x v="10"/>
    <x v="0"/>
    <d v="2025-03-01T00:00:00"/>
    <d v="2025-03-31T00:00:00"/>
    <s v="Dave Kramer's Famous Color Theory Workshop"/>
    <x v="0"/>
    <s v="Creative Arts Center of Dallas"/>
    <s v="2360 Laughlin Drive"/>
    <n v="75228"/>
    <n v="4"/>
    <n v="20"/>
    <n v="0"/>
    <n v="20"/>
    <n v="13"/>
  </r>
  <r>
    <x v="10"/>
    <x v="0"/>
    <d v="2025-03-01T00:00:00"/>
    <d v="2025-03-31T00:00:00"/>
    <s v="Introduction to Watercolor"/>
    <x v="0"/>
    <s v="Creative Arts Center of Dallas"/>
    <s v="2360 Laughlin Drive"/>
    <n v="75228"/>
    <n v="1"/>
    <n v="8"/>
    <n v="0"/>
    <n v="8"/>
    <m/>
  </r>
  <r>
    <x v="10"/>
    <x v="0"/>
    <d v="2025-03-01T00:00:00"/>
    <d v="2025-03-31T00:00:00"/>
    <s v="Art of Mosaic (Collins Friday Morning)"/>
    <x v="0"/>
    <s v="Creative Arts Center of Dallas"/>
    <s v="2360 Laughlin Drive"/>
    <n v="75228"/>
    <n v="2"/>
    <n v="14"/>
    <n v="0"/>
    <n v="14"/>
    <m/>
  </r>
  <r>
    <x v="10"/>
    <x v="0"/>
    <d v="2025-03-01T00:00:00"/>
    <d v="2025-03-31T00:00:00"/>
    <s v="Beginner Figure Drawing"/>
    <x v="0"/>
    <s v="Creative Arts Center of Dallas"/>
    <s v="2360 Laughlin Drive"/>
    <n v="75228"/>
    <n v="2"/>
    <n v="14"/>
    <n v="0"/>
    <n v="14"/>
    <n v="2"/>
  </r>
  <r>
    <x v="10"/>
    <x v="0"/>
    <d v="2025-03-01T00:00:00"/>
    <d v="2025-03-31T00:00:00"/>
    <s v="Hands in Clay"/>
    <x v="0"/>
    <s v="Creative Arts Center of Dallas"/>
    <s v="2360 Laughlin Drive"/>
    <n v="75228"/>
    <n v="2"/>
    <n v="16"/>
    <n v="2"/>
    <n v="18"/>
    <n v="2"/>
  </r>
  <r>
    <x v="10"/>
    <x v="0"/>
    <d v="2025-03-01T00:00:00"/>
    <d v="2025-03-31T00:00:00"/>
    <s v="Fundamentals of Wheel"/>
    <x v="0"/>
    <s v="Creative Arts Center of Dallas"/>
    <s v="2360 Laughlin Drive"/>
    <n v="75228"/>
    <n v="2"/>
    <n v="20"/>
    <n v="2"/>
    <n v="22"/>
    <m/>
  </r>
  <r>
    <x v="10"/>
    <x v="0"/>
    <d v="2025-03-01T00:00:00"/>
    <d v="2025-03-31T00:00:00"/>
    <s v="Drawing with Color"/>
    <x v="0"/>
    <s v="Creative Arts Center of Dallas"/>
    <s v="2360 Laughlin Drive"/>
    <n v="75228"/>
    <n v="2"/>
    <n v="4"/>
    <n v="2"/>
    <n v="6"/>
    <m/>
  </r>
  <r>
    <x v="10"/>
    <x v="0"/>
    <d v="2025-03-01T00:00:00"/>
    <d v="2025-03-31T00:00:00"/>
    <s v="Figure Drawing"/>
    <x v="0"/>
    <s v="Creative Arts Center of Dallas"/>
    <s v="2360 Laughlin Drive"/>
    <n v="75228"/>
    <n v="2"/>
    <n v="8"/>
    <n v="0"/>
    <n v="8"/>
    <m/>
  </r>
  <r>
    <x v="10"/>
    <x v="0"/>
    <d v="2025-03-01T00:00:00"/>
    <d v="2025-03-31T00:00:00"/>
    <s v="Fundamentals of Wheel"/>
    <x v="0"/>
    <s v="Paper Arts"/>
    <s v="118 N. Peak Street"/>
    <n v="75226"/>
    <n v="2"/>
    <n v="12"/>
    <n v="0"/>
    <n v="12"/>
    <m/>
  </r>
  <r>
    <x v="10"/>
    <x v="0"/>
    <d v="2025-03-01T00:00:00"/>
    <d v="2025-03-31T00:00:00"/>
    <s v="Drawing Together"/>
    <x v="0"/>
    <s v="Creative Arts Center of Dallas"/>
    <s v="2360 Laughlin Drive"/>
    <n v="75228"/>
    <n v="3"/>
    <n v="3"/>
    <n v="0"/>
    <n v="3"/>
    <m/>
  </r>
  <r>
    <x v="10"/>
    <x v="0"/>
    <d v="2025-03-01T00:00:00"/>
    <d v="2025-03-31T00:00:00"/>
    <s v="Advanced Metal Sculpture (Coan Monday Morning)"/>
    <x v="0"/>
    <s v="Creative Arts Center of Dallas"/>
    <s v="2360 Laughlin Drive"/>
    <n v="75228"/>
    <n v="3"/>
    <n v="24"/>
    <n v="0"/>
    <n v="24"/>
    <m/>
  </r>
  <r>
    <x v="10"/>
    <x v="0"/>
    <d v="2025-03-01T00:00:00"/>
    <d v="2025-03-31T00:00:00"/>
    <s v="All Mosaics Mondays"/>
    <x v="0"/>
    <s v="Encaustic Center"/>
    <s v="580 W Arapaho Rd"/>
    <n v="75080"/>
    <n v="3"/>
    <n v="30"/>
    <n v="0"/>
    <n v="30"/>
    <m/>
  </r>
  <r>
    <x v="10"/>
    <x v="0"/>
    <d v="2025-03-01T00:00:00"/>
    <d v="2025-03-31T00:00:00"/>
    <s v="Stained Glass"/>
    <x v="0"/>
    <s v="Creative Arts Center of Dallas"/>
    <s v="2360 Laughlin Drive"/>
    <n v="75228"/>
    <n v="3"/>
    <n v="9"/>
    <n v="0"/>
    <n v="9"/>
    <m/>
  </r>
  <r>
    <x v="10"/>
    <x v="0"/>
    <d v="2025-03-01T00:00:00"/>
    <d v="2025-03-31T00:00:00"/>
    <s v="Beg/Int Jewelry Fabrication"/>
    <x v="0"/>
    <s v="Creative Arts Center of Dallas"/>
    <s v="2360 Laughlin Drive"/>
    <n v="75228"/>
    <n v="3"/>
    <n v="3"/>
    <n v="0"/>
    <n v="3"/>
    <m/>
  </r>
  <r>
    <x v="10"/>
    <x v="0"/>
    <d v="2025-03-01T00:00:00"/>
    <d v="2025-03-31T00:00:00"/>
    <s v="Beg/Int Jewelry Fabrication"/>
    <x v="0"/>
    <s v="Creative Arts Center of Dallas"/>
    <s v="2361 Laughlin Drive"/>
    <n v="75229"/>
    <n v="3"/>
    <n v="3"/>
    <n v="0"/>
    <n v="3"/>
    <m/>
  </r>
  <r>
    <x v="10"/>
    <x v="0"/>
    <d v="2025-03-01T00:00:00"/>
    <d v="2025-03-31T00:00:00"/>
    <s v="Beginner Painting"/>
    <x v="0"/>
    <s v="Creative Arts Center of Dallas"/>
    <s v="2360 Laughlin Drive"/>
    <n v="75228"/>
    <n v="3"/>
    <n v="6"/>
    <n v="0"/>
    <n v="6"/>
    <m/>
  </r>
  <r>
    <x v="10"/>
    <x v="0"/>
    <d v="2025-03-01T00:00:00"/>
    <d v="2025-03-31T00:00:00"/>
    <s v="Int/Adv Art of Handbuilding (Trolli Monday Evenings)"/>
    <x v="0"/>
    <s v="Creative Arts Center of Dallas"/>
    <s v="2360 Laughlin Drive"/>
    <n v="75228"/>
    <n v="3"/>
    <n v="15"/>
    <n v="0"/>
    <n v="15"/>
    <m/>
  </r>
  <r>
    <x v="10"/>
    <x v="0"/>
    <d v="2025-03-01T00:00:00"/>
    <d v="2025-03-31T00:00:00"/>
    <s v="Sewing"/>
    <x v="0"/>
    <s v="Creative Arts Center of Dallas"/>
    <s v="2360 Laughlin Drive"/>
    <n v="75228"/>
    <n v="3"/>
    <n v="15"/>
    <n v="3"/>
    <n v="18"/>
    <m/>
  </r>
  <r>
    <x v="10"/>
    <x v="0"/>
    <d v="2025-03-01T00:00:00"/>
    <d v="2025-03-31T00:00:00"/>
    <s v="Stained Glass"/>
    <x v="0"/>
    <s v="Creative Arts Center of Dallas"/>
    <s v="2361 Laughlin Drive"/>
    <n v="75228"/>
    <n v="3"/>
    <n v="15"/>
    <n v="3"/>
    <n v="18"/>
    <m/>
  </r>
  <r>
    <x v="10"/>
    <x v="0"/>
    <d v="2025-03-01T00:00:00"/>
    <d v="2025-03-31T00:00:00"/>
    <s v="Beginner Painting"/>
    <x v="0"/>
    <s v="Creative Arts Center of Dallas"/>
    <s v="2360 Laughlin Drive"/>
    <n v="75228"/>
    <n v="3"/>
    <n v="21"/>
    <n v="0"/>
    <n v="21"/>
    <m/>
  </r>
  <r>
    <x v="10"/>
    <x v="0"/>
    <d v="2025-03-01T00:00:00"/>
    <d v="2025-03-31T00:00:00"/>
    <s v="Beginning Oil Basics"/>
    <x v="0"/>
    <s v="Creative Arts Center of Dallas"/>
    <s v="2360 Laughlin Drive"/>
    <n v="75228"/>
    <n v="3"/>
    <n v="24"/>
    <n v="0"/>
    <n v="24"/>
    <m/>
  </r>
  <r>
    <x v="10"/>
    <x v="0"/>
    <d v="2025-03-01T00:00:00"/>
    <d v="2025-03-31T00:00:00"/>
    <s v="Fundamentals of Wheel"/>
    <x v="0"/>
    <s v="Creative Arts Center of Dallas"/>
    <s v="2360 Laughlin Drive"/>
    <n v="75228"/>
    <n v="3"/>
    <n v="33"/>
    <n v="3"/>
    <n v="36"/>
    <m/>
  </r>
  <r>
    <x v="10"/>
    <x v="0"/>
    <d v="2025-03-01T00:00:00"/>
    <d v="2025-03-31T00:00:00"/>
    <s v="Plein Air Painting"/>
    <x v="0"/>
    <s v="Creative Arts Center of Dallas"/>
    <s v="2361 Laughlin Drive"/>
    <n v="75228"/>
    <n v="2"/>
    <n v="2"/>
    <n v="2"/>
    <n v="4"/>
    <m/>
  </r>
  <r>
    <x v="10"/>
    <x v="0"/>
    <d v="2025-03-01T00:00:00"/>
    <d v="2025-03-31T00:00:00"/>
    <s v="Transfer Drawing with Color"/>
    <x v="0"/>
    <s v="Creative Arts Center of Dallas"/>
    <s v="2360 Laughlin Drive"/>
    <n v="75228"/>
    <n v="2"/>
    <n v="4"/>
    <n v="0"/>
    <n v="4"/>
    <m/>
  </r>
  <r>
    <x v="10"/>
    <x v="0"/>
    <d v="2025-03-01T00:00:00"/>
    <d v="2025-03-31T00:00:00"/>
    <s v="Broken Dish Mosaic (Picassiette) (Thomas Saturday Morning)"/>
    <x v="0"/>
    <s v="Creative Arts Center of Dallas"/>
    <s v="2360 Laughlin Drive"/>
    <n v="75228"/>
    <n v="2"/>
    <n v="6"/>
    <n v="0"/>
    <n v="6"/>
    <m/>
  </r>
  <r>
    <x v="10"/>
    <x v="0"/>
    <d v="2025-03-01T00:00:00"/>
    <d v="2025-03-31T00:00:00"/>
    <s v="Broken Dish Mosaic (Picassiette) (Thomas Saturday Morning)"/>
    <x v="0"/>
    <s v="Creative Arts Center of Dallas"/>
    <s v="2360 Laughlin Drive"/>
    <n v="75228"/>
    <n v="2"/>
    <n v="8"/>
    <n v="0"/>
    <n v="8"/>
    <m/>
  </r>
  <r>
    <x v="10"/>
    <x v="0"/>
    <d v="2025-03-01T00:00:00"/>
    <d v="2025-03-31T00:00:00"/>
    <s v="Metal Sculpture"/>
    <x v="0"/>
    <s v="Creative Arts Center of Dallas"/>
    <s v="2361 Laughlin Drive"/>
    <n v="75228"/>
    <n v="2"/>
    <n v="8"/>
    <n v="0"/>
    <n v="8"/>
    <m/>
  </r>
  <r>
    <x v="10"/>
    <x v="0"/>
    <d v="2025-03-01T00:00:00"/>
    <d v="2025-03-31T00:00:00"/>
    <s v="Beg/Int Jewelry Fabrication"/>
    <x v="0"/>
    <s v="Creative Arts Center of Dallas"/>
    <s v="2360 Laughlin Drive"/>
    <n v="75228"/>
    <n v="2"/>
    <n v="14"/>
    <n v="2"/>
    <n v="16"/>
    <m/>
  </r>
  <r>
    <x v="10"/>
    <x v="0"/>
    <d v="2025-03-01T00:00:00"/>
    <d v="2025-03-31T00:00:00"/>
    <s v="Stone Carving"/>
    <x v="0"/>
    <s v="Creative Arts Center of Dallas"/>
    <s v="2360 Laughlin Drive"/>
    <n v="75228"/>
    <n v="2"/>
    <n v="14"/>
    <n v="0"/>
    <n v="14"/>
    <m/>
  </r>
  <r>
    <x v="10"/>
    <x v="0"/>
    <d v="2025-03-01T00:00:00"/>
    <d v="2025-03-31T00:00:00"/>
    <s v="Fundamentals of Wheel"/>
    <x v="0"/>
    <s v="Creative Arts Center of Dallas"/>
    <s v="2360 Laughlin Drive"/>
    <n v="75228"/>
    <n v="2"/>
    <n v="16"/>
    <n v="0"/>
    <n v="16"/>
    <m/>
  </r>
  <r>
    <x v="10"/>
    <x v="0"/>
    <d v="2025-03-01T00:00:00"/>
    <d v="2025-03-31T00:00:00"/>
    <s v="Beginner Oil Painting from Photos"/>
    <x v="0"/>
    <s v="Creative Arts Center of Dallas"/>
    <s v="2361 Laughlin Drive"/>
    <n v="75228"/>
    <n v="2"/>
    <n v="20"/>
    <n v="0"/>
    <n v="20"/>
    <m/>
  </r>
  <r>
    <x v="10"/>
    <x v="0"/>
    <d v="2025-03-01T00:00:00"/>
    <d v="2025-03-31T00:00:00"/>
    <s v="Fundamentals of Wheel"/>
    <x v="0"/>
    <s v="Creative Arts Center of Dallas"/>
    <s v="2360 Laughlin Drive"/>
    <n v="75228"/>
    <n v="2"/>
    <n v="20"/>
    <n v="0"/>
    <n v="20"/>
    <m/>
  </r>
  <r>
    <x v="10"/>
    <x v="0"/>
    <d v="2025-03-01T00:00:00"/>
    <d v="2025-03-31T00:00:00"/>
    <s v="Fundamentals of Wheel"/>
    <x v="0"/>
    <s v="Creative Arts Center of Dallas"/>
    <s v="2360 Laughlin Drive"/>
    <n v="75228"/>
    <n v="2"/>
    <n v="2"/>
    <n v="0"/>
    <n v="2"/>
    <m/>
  </r>
  <r>
    <x v="10"/>
    <x v="0"/>
    <d v="2025-03-01T00:00:00"/>
    <d v="2025-03-31T00:00:00"/>
    <s v="Fundamentals of Wheel"/>
    <x v="0"/>
    <s v="Creative Arts Center of Dallas"/>
    <s v="2360 Laughlin Drive"/>
    <n v="75228"/>
    <n v="2"/>
    <n v="2"/>
    <n v="0"/>
    <n v="2"/>
    <m/>
  </r>
  <r>
    <x v="10"/>
    <x v="0"/>
    <d v="2025-03-01T00:00:00"/>
    <d v="2025-03-31T00:00:00"/>
    <s v="Figure Drawing Workshop"/>
    <x v="0"/>
    <s v="Creative Arts Center of Dallas"/>
    <s v="2361 Laughlin Drive"/>
    <n v="75228"/>
    <n v="2"/>
    <n v="2"/>
    <n v="0"/>
    <n v="2"/>
    <m/>
  </r>
  <r>
    <x v="10"/>
    <x v="0"/>
    <d v="2025-03-01T00:00:00"/>
    <d v="2025-03-31T00:00:00"/>
    <s v="Fundamentals of Wheel"/>
    <x v="0"/>
    <s v="Creative Arts Center of Dallas"/>
    <s v="2360 Laughlin Drive"/>
    <n v="75228"/>
    <n v="2"/>
    <n v="6"/>
    <n v="0"/>
    <n v="6"/>
    <m/>
  </r>
  <r>
    <x v="10"/>
    <x v="0"/>
    <d v="2025-03-01T00:00:00"/>
    <d v="2025-03-31T00:00:00"/>
    <s v="Int/Adv Oil Painting from Photos"/>
    <x v="0"/>
    <s v="Creative Arts Center of Dallas"/>
    <s v="2360 Laughlin Drive"/>
    <n v="75228"/>
    <n v="2"/>
    <n v="6"/>
    <n v="0"/>
    <n v="6"/>
    <m/>
  </r>
  <r>
    <x v="10"/>
    <x v="0"/>
    <d v="2025-03-01T00:00:00"/>
    <d v="2025-03-31T00:00:00"/>
    <s v="Fused Glass"/>
    <x v="0"/>
    <s v="Creative Arts Center of Dallas"/>
    <s v="2360 Laughlin Drive"/>
    <n v="75228"/>
    <n v="2"/>
    <n v="16"/>
    <n v="0"/>
    <n v="16"/>
    <m/>
  </r>
  <r>
    <x v="10"/>
    <x v="0"/>
    <d v="2025-03-01T00:00:00"/>
    <d v="2025-03-31T00:00:00"/>
    <s v="Int/Adv Oil Painting from Photos"/>
    <x v="0"/>
    <s v="Creative Arts Center of Dallas"/>
    <s v="2361 Laughlin Drive"/>
    <n v="75228"/>
    <n v="2"/>
    <n v="18"/>
    <n v="0"/>
    <n v="18"/>
    <m/>
  </r>
  <r>
    <x v="10"/>
    <x v="0"/>
    <d v="2025-03-01T00:00:00"/>
    <d v="2025-03-31T00:00:00"/>
    <s v="Int/Adv Wheel (Trolli Thursday Evenings)"/>
    <x v="0"/>
    <s v="Creative Arts Center of Dallas"/>
    <s v="2360 Laughlin Drive"/>
    <n v="75228"/>
    <n v="2"/>
    <n v="20"/>
    <n v="0"/>
    <n v="20"/>
    <m/>
  </r>
  <r>
    <x v="10"/>
    <x v="0"/>
    <d v="2025-03-01T00:00:00"/>
    <d v="2025-03-31T00:00:00"/>
    <s v="Introduction to Watercolor"/>
    <x v="0"/>
    <s v="Creative Arts Center of Dallas"/>
    <s v="2360 Laughlin Drive"/>
    <n v="75228"/>
    <n v="1"/>
    <n v="1"/>
    <n v="0"/>
    <n v="1"/>
    <m/>
  </r>
  <r>
    <x v="10"/>
    <x v="0"/>
    <d v="2025-03-01T00:00:00"/>
    <d v="2025-03-31T00:00:00"/>
    <s v="Fundamentals of Wheel"/>
    <x v="0"/>
    <s v="Creative Arts Center of Dallas"/>
    <s v="2360 Laughlin Drive"/>
    <n v="75228"/>
    <n v="2"/>
    <n v="8"/>
    <n v="0"/>
    <n v="8"/>
    <m/>
  </r>
  <r>
    <x v="10"/>
    <x v="0"/>
    <d v="2025-03-01T00:00:00"/>
    <d v="2025-03-31T00:00:00"/>
    <s v="Stone Carving"/>
    <x v="0"/>
    <s v="Creative Arts Center of Dallas"/>
    <s v="2361 Laughlin Drive"/>
    <n v="75228"/>
    <n v="2"/>
    <n v="10"/>
    <n v="0"/>
    <n v="10"/>
    <m/>
  </r>
  <r>
    <x v="10"/>
    <x v="0"/>
    <d v="2025-03-01T00:00:00"/>
    <d v="2025-03-31T00:00:00"/>
    <s v="Live Model Lab"/>
    <x v="0"/>
    <s v="Creative Arts Center of Dallas"/>
    <s v="2360 Laughlin Drive"/>
    <n v="75228"/>
    <n v="1"/>
    <n v="8"/>
    <n v="0"/>
    <n v="8"/>
    <m/>
  </r>
  <r>
    <x v="10"/>
    <x v="0"/>
    <d v="2025-03-01T00:00:00"/>
    <d v="2025-03-31T00:00:00"/>
    <s v="Live Model Lab"/>
    <x v="0"/>
    <s v="Creative Arts Center of Dallas"/>
    <s v="2360 Laughlin Drive"/>
    <n v="75228"/>
    <n v="1"/>
    <n v="8"/>
    <n v="0"/>
    <n v="8"/>
    <m/>
  </r>
  <r>
    <x v="10"/>
    <x v="0"/>
    <d v="2025-03-01T00:00:00"/>
    <d v="2025-03-31T00:00:00"/>
    <s v="Live Model Lab"/>
    <x v="0"/>
    <s v="Creative Arts Center of Dallas"/>
    <s v="2360 Laughlin Drive"/>
    <n v="75228"/>
    <n v="1"/>
    <n v="8"/>
    <n v="0"/>
    <n v="8"/>
    <m/>
  </r>
  <r>
    <x v="10"/>
    <x v="0"/>
    <d v="2025-03-01T00:00:00"/>
    <d v="2025-03-31T00:00:00"/>
    <s v="Live Model Lab"/>
    <x v="0"/>
    <s v="Creative Arts Center of Dallas"/>
    <s v="2361 Laughlin Drive"/>
    <n v="75228"/>
    <n v="1"/>
    <n v="8"/>
    <n v="0"/>
    <n v="8"/>
    <m/>
  </r>
  <r>
    <x v="10"/>
    <x v="0"/>
    <d v="2025-03-01T00:00:00"/>
    <d v="2025-03-31T00:00:00"/>
    <s v="Stained Glass Workshop"/>
    <x v="0"/>
    <s v="Creative Arts Center of Dallas"/>
    <s v="2360 Laughlin Drive"/>
    <n v="75228"/>
    <n v="1"/>
    <n v="7"/>
    <n v="0"/>
    <n v="7"/>
    <n v="10"/>
  </r>
  <r>
    <x v="10"/>
    <x v="0"/>
    <d v="2025-03-01T00:00:00"/>
    <d v="2025-03-31T00:00:00"/>
    <s v="The Secrets of Color"/>
    <x v="0"/>
    <s v="Creative Arts Center of Dallas"/>
    <s v="2360 Laughlin Drive"/>
    <n v="75228"/>
    <n v="1"/>
    <n v="9"/>
    <n v="0"/>
    <n v="9"/>
    <n v="10"/>
  </r>
  <r>
    <x v="10"/>
    <x v="0"/>
    <d v="2025-03-01T00:00:00"/>
    <d v="2025-03-31T00:00:00"/>
    <s v="Fundamentals of Wheel"/>
    <x v="0"/>
    <s v="Creative Arts Center of Dallas"/>
    <s v="2360 Laughlin Drive"/>
    <n v="75228"/>
    <n v="2"/>
    <n v="20"/>
    <n v="0"/>
    <n v="20"/>
    <n v="10"/>
  </r>
  <r>
    <x v="10"/>
    <x v="0"/>
    <d v="2025-03-01T00:00:00"/>
    <d v="2025-03-31T00:00:00"/>
    <s v="Fundamentals of Wheel"/>
    <x v="0"/>
    <s v="Creative Arts Center of Dallas"/>
    <s v="2361 Laughlin Drive"/>
    <n v="75228"/>
    <n v="2"/>
    <n v="20"/>
    <n v="0"/>
    <n v="20"/>
    <m/>
  </r>
  <r>
    <x v="10"/>
    <x v="0"/>
    <d v="2025-03-01T00:00:00"/>
    <d v="2025-03-31T00:00:00"/>
    <s v="Accelerated Portrait Drawing 1"/>
    <x v="0"/>
    <s v="Creative Arts Center of Dallas"/>
    <s v="2360 Laughlin Drive"/>
    <n v="75228"/>
    <n v="2"/>
    <n v="2"/>
    <n v="0"/>
    <n v="2"/>
    <m/>
  </r>
  <r>
    <x v="10"/>
    <x v="0"/>
    <d v="2025-03-01T00:00:00"/>
    <d v="2025-03-31T00:00:00"/>
    <s v="Fused Glass"/>
    <x v="0"/>
    <s v="Creative Arts Center of Dallas"/>
    <s v="2360 Laughlin Drive"/>
    <n v="75228"/>
    <n v="2"/>
    <n v="12"/>
    <n v="0"/>
    <n v="12"/>
    <m/>
  </r>
  <r>
    <x v="10"/>
    <x v="0"/>
    <d v="2025-03-01T00:00:00"/>
    <d v="2025-03-31T00:00:00"/>
    <s v="Fundamentals of Wheel"/>
    <x v="0"/>
    <s v="Creative Arts Center of Dallas"/>
    <s v="2360 Laughlin Drive"/>
    <n v="75228"/>
    <n v="2"/>
    <n v="16"/>
    <n v="0"/>
    <n v="16"/>
    <n v="2"/>
  </r>
  <r>
    <x v="10"/>
    <x v="0"/>
    <d v="2025-03-01T00:00:00"/>
    <d v="2025-03-31T00:00:00"/>
    <s v="Accelerated Figure Drawing 2"/>
    <x v="0"/>
    <s v="Creative Arts Center of Dallas"/>
    <s v="2361 Laughlin Drive"/>
    <n v="75228"/>
    <n v="2"/>
    <n v="2"/>
    <n v="0"/>
    <n v="2"/>
    <n v="2"/>
  </r>
  <r>
    <x v="10"/>
    <x v="0"/>
    <d v="2025-03-01T00:00:00"/>
    <d v="2025-03-31T00:00:00"/>
    <s v="Hands in Clay"/>
    <x v="0"/>
    <s v="Creative Arts Center of Dallas"/>
    <s v="2360 Laughlin Drive"/>
    <n v="75228"/>
    <n v="2"/>
    <n v="2"/>
    <n v="2"/>
    <n v="4"/>
    <m/>
  </r>
  <r>
    <x v="10"/>
    <x v="0"/>
    <d v="2025-03-01T00:00:00"/>
    <d v="2025-03-31T00:00:00"/>
    <s v="Hands in Clay"/>
    <x v="0"/>
    <s v="Creative Arts Center of Dallas"/>
    <s v="2360 Laughlin Drive"/>
    <n v="75228"/>
    <n v="2"/>
    <n v="8"/>
    <n v="0"/>
    <n v="8"/>
    <m/>
  </r>
  <r>
    <x v="10"/>
    <x v="0"/>
    <d v="2025-03-01T00:00:00"/>
    <d v="2025-03-31T00:00:00"/>
    <s v="Int/Adv Oil Painting from Photos"/>
    <x v="0"/>
    <s v="Creative Arts Center of Dallas"/>
    <s v="2360 Laughlin Drive"/>
    <n v="75228"/>
    <n v="2"/>
    <n v="14"/>
    <n v="0"/>
    <n v="14"/>
    <m/>
  </r>
  <r>
    <x v="10"/>
    <x v="0"/>
    <d v="2025-03-01T00:00:00"/>
    <d v="2025-03-31T00:00:00"/>
    <s v="Wild Side of Watercolor"/>
    <x v="0"/>
    <s v="Creative Arts Center of Dallas"/>
    <s v="2361 Laughlin Drive"/>
    <n v="75228"/>
    <n v="2"/>
    <n v="20"/>
    <n v="0"/>
    <n v="20"/>
    <m/>
  </r>
  <r>
    <x v="10"/>
    <x v="0"/>
    <d v="2025-03-01T00:00:00"/>
    <d v="2025-03-31T00:00:00"/>
    <s v="Metal Sculpture"/>
    <x v="0"/>
    <s v="Creative Arts Center of Dallas"/>
    <s v="2360 Laughlin Drive"/>
    <n v="75228"/>
    <n v="2"/>
    <n v="6"/>
    <n v="0"/>
    <n v="6"/>
    <m/>
  </r>
  <r>
    <x v="10"/>
    <x v="0"/>
    <d v="2025-03-01T00:00:00"/>
    <d v="2025-03-31T00:00:00"/>
    <s v="Drawing 1"/>
    <x v="0"/>
    <s v="Creative Arts Center of Dallas"/>
    <s v="2360 Laughlin Drive"/>
    <n v="75228"/>
    <n v="2"/>
    <n v="8"/>
    <n v="0"/>
    <n v="8"/>
    <m/>
  </r>
  <r>
    <x v="10"/>
    <x v="0"/>
    <d v="2025-03-01T00:00:00"/>
    <d v="2025-03-31T00:00:00"/>
    <s v="Lost Wax Casting"/>
    <x v="0"/>
    <s v="Creative Arts Center of Dallas"/>
    <s v="2360 Laughlin Drive"/>
    <n v="75228"/>
    <n v="2"/>
    <n v="8"/>
    <n v="0"/>
    <n v="8"/>
    <m/>
  </r>
  <r>
    <x v="10"/>
    <x v="0"/>
    <d v="2025-03-01T00:00:00"/>
    <d v="2025-03-31T00:00:00"/>
    <s v="Watercolor Fundamentals (Byfield Tuesday Mornings)"/>
    <x v="0"/>
    <s v="Creative Arts Center of Dallas"/>
    <s v="2361 Laughlin Drive"/>
    <n v="75228"/>
    <n v="2"/>
    <n v="10"/>
    <n v="0"/>
    <n v="10"/>
    <m/>
  </r>
  <r>
    <x v="10"/>
    <x v="0"/>
    <d v="2025-03-01T00:00:00"/>
    <d v="2025-03-31T00:00:00"/>
    <s v="Fused Glass"/>
    <x v="0"/>
    <s v="Creative Arts Center of Dallas"/>
    <s v="2360 Laughlin Drive"/>
    <n v="75228"/>
    <n v="2"/>
    <n v="12"/>
    <n v="0"/>
    <n v="12"/>
    <m/>
  </r>
  <r>
    <x v="10"/>
    <x v="0"/>
    <d v="2025-03-01T00:00:00"/>
    <d v="2025-03-31T00:00:00"/>
    <s v="Fundamentals of Handbuilding (Portnoy Thursday Evenings)"/>
    <x v="0"/>
    <s v="Creative Arts Center of Dallas"/>
    <s v="2360 Laughlin Drive"/>
    <n v="75228"/>
    <n v="2"/>
    <n v="14"/>
    <n v="0"/>
    <n v="14"/>
    <m/>
  </r>
  <r>
    <x v="10"/>
    <x v="0"/>
    <d v="2025-03-01T00:00:00"/>
    <d v="2025-03-31T00:00:00"/>
    <s v="Beginner Oil Painting from Photos"/>
    <x v="0"/>
    <s v="Creative Arts Center of Dallas"/>
    <s v="2360 Laughlin Drive"/>
    <n v="75228"/>
    <n v="2"/>
    <n v="18"/>
    <n v="0"/>
    <n v="18"/>
    <m/>
  </r>
  <r>
    <x v="10"/>
    <x v="0"/>
    <d v="2025-03-01T00:00:00"/>
    <d v="2025-03-31T00:00:00"/>
    <s v="Int/Adv Wheel (Trolli Thursday Evenings)"/>
    <x v="0"/>
    <s v="Creative Arts Center of Dallas"/>
    <s v="2361 Laughlin Drive"/>
    <n v="75228"/>
    <n v="2"/>
    <n v="22"/>
    <n v="0"/>
    <n v="22"/>
    <m/>
  </r>
  <r>
    <x v="10"/>
    <x v="0"/>
    <d v="2025-03-01T00:00:00"/>
    <d v="2025-03-31T00:00:00"/>
    <s v="Stone Carving"/>
    <x v="0"/>
    <s v="Creative Arts Center of Dallas"/>
    <s v="2360 Laughlin Drive"/>
    <n v="75228"/>
    <n v="2"/>
    <n v="6"/>
    <n v="0"/>
    <n v="6"/>
    <m/>
  </r>
  <r>
    <x v="10"/>
    <x v="0"/>
    <d v="2025-03-01T00:00:00"/>
    <d v="2025-03-31T00:00:00"/>
    <s v="Drawing 1"/>
    <x v="0"/>
    <s v="Creative Arts Center of Dallas"/>
    <s v="2360 Laughlin Drive"/>
    <n v="75228"/>
    <n v="2"/>
    <n v="8"/>
    <n v="0"/>
    <n v="8"/>
    <m/>
  </r>
  <r>
    <x v="10"/>
    <x v="0"/>
    <d v="2025-03-01T00:00:00"/>
    <d v="2025-03-31T00:00:00"/>
    <s v="Beginner Figurative Sculpture (Coalson Tuesday Mornings)"/>
    <x v="0"/>
    <s v="Creative Arts Center of Dallas"/>
    <s v="2360 Laughlin Drive"/>
    <n v="75228"/>
    <n v="2"/>
    <n v="12"/>
    <n v="0"/>
    <n v="12"/>
    <m/>
  </r>
  <r>
    <x v="10"/>
    <x v="0"/>
    <d v="2025-03-01T00:00:00"/>
    <d v="2025-03-31T00:00:00"/>
    <s v="Int/Adv Jewelry Fabrication (Swann Tuesday Morning)"/>
    <x v="0"/>
    <s v="Creative Arts Center of Dallas"/>
    <s v="2361 Laughlin Drive"/>
    <n v="75228"/>
    <n v="2"/>
    <n v="12"/>
    <n v="0"/>
    <n v="12"/>
    <m/>
  </r>
  <r>
    <x v="10"/>
    <x v="0"/>
    <d v="2025-03-01T00:00:00"/>
    <d v="2025-03-31T00:00:00"/>
    <s v="Watercolor Fundamentals (Byfield Tuesday Mornings)"/>
    <x v="0"/>
    <s v="Creative Arts Center of Dallas"/>
    <s v="2360 Laughlin Drive"/>
    <n v="75228"/>
    <n v="2"/>
    <n v="18"/>
    <n v="0"/>
    <n v="18"/>
    <m/>
  </r>
  <r>
    <x v="10"/>
    <x v="0"/>
    <d v="2025-03-01T00:00:00"/>
    <d v="2025-03-31T00:00:00"/>
    <s v="Hands in Clay"/>
    <x v="0"/>
    <s v="Creative Arts Center of Dallas"/>
    <s v="2360 Laughlin Drive"/>
    <n v="75228"/>
    <n v="2"/>
    <n v="20"/>
    <n v="0"/>
    <n v="20"/>
    <m/>
  </r>
  <r>
    <x v="10"/>
    <x v="0"/>
    <d v="2025-03-01T00:00:00"/>
    <d v="2025-03-31T00:00:00"/>
    <s v="Accelerated Pastel Drawing 1"/>
    <x v="0"/>
    <s v="Creative Arts Center of Dallas"/>
    <s v="2360 Laughlin Drive"/>
    <n v="75228"/>
    <n v="2"/>
    <n v="2"/>
    <n v="0"/>
    <n v="2"/>
    <m/>
  </r>
  <r>
    <x v="10"/>
    <x v="0"/>
    <d v="2025-03-01T00:00:00"/>
    <d v="2025-03-31T00:00:00"/>
    <s v="Acrylic Painting"/>
    <x v="0"/>
    <s v="Creative Arts Center of Dallas"/>
    <s v="2361 Laughlin Drive"/>
    <n v="75228"/>
    <n v="2"/>
    <n v="2"/>
    <n v="0"/>
    <n v="2"/>
    <m/>
  </r>
  <r>
    <x v="10"/>
    <x v="0"/>
    <d v="2025-03-01T00:00:00"/>
    <d v="2025-03-31T00:00:00"/>
    <s v="Creative Clay (German Tuesday Afternoons)"/>
    <x v="0"/>
    <s v="Creative Arts Center of Dallas"/>
    <s v="2360 Laughlin Drive"/>
    <n v="75228"/>
    <n v="2"/>
    <n v="6"/>
    <n v="0"/>
    <n v="6"/>
    <m/>
  </r>
  <r>
    <x v="10"/>
    <x v="0"/>
    <d v="2025-03-01T00:00:00"/>
    <d v="2025-03-31T00:00:00"/>
    <s v="Acrylic Painting"/>
    <x v="0"/>
    <s v="Creative Arts Center of Dallas"/>
    <s v="2360 Laughlin Drive"/>
    <n v="75228"/>
    <n v="2"/>
    <n v="18"/>
    <n v="0"/>
    <n v="18"/>
    <m/>
  </r>
  <r>
    <x v="10"/>
    <x v="0"/>
    <d v="2025-03-01T00:00:00"/>
    <d v="2025-03-31T00:00:00"/>
    <s v="Mixed Media Mosaic (Collins Tuesday Evening)"/>
    <x v="0"/>
    <s v="Creative Arts Center of Dallas"/>
    <s v="2360 Laughlin Drive"/>
    <n v="75228"/>
    <n v="2"/>
    <n v="2"/>
    <n v="0"/>
    <n v="2"/>
    <m/>
  </r>
  <r>
    <x v="10"/>
    <x v="0"/>
    <d v="2025-03-01T00:00:00"/>
    <d v="2025-03-31T00:00:00"/>
    <s v="Beginner Figurative Sculpture (Coalson Tuesday Mornings)"/>
    <x v="0"/>
    <s v="Creative Arts Center of Dallas"/>
    <s v="2361 Laughlin Drive"/>
    <n v="75228"/>
    <n v="2"/>
    <n v="6"/>
    <n v="0"/>
    <n v="6"/>
    <m/>
  </r>
  <r>
    <x v="10"/>
    <x v="0"/>
    <d v="2025-03-01T00:00:00"/>
    <d v="2025-03-31T00:00:00"/>
    <s v="Zoom Oil Painting"/>
    <x v="0"/>
    <s v="Creative Arts Center of Dallas"/>
    <s v="2360 Laughlin Drive"/>
    <n v="75228"/>
    <n v="2"/>
    <n v="6"/>
    <n v="0"/>
    <n v="6"/>
    <m/>
  </r>
  <r>
    <x v="10"/>
    <x v="0"/>
    <d v="2025-03-01T00:00:00"/>
    <d v="2025-03-31T00:00:00"/>
    <s v="Metal Sculpture"/>
    <x v="0"/>
    <s v="Creative Arts Center of Dallas"/>
    <s v="2360 Laughlin Drive"/>
    <n v="75228"/>
    <n v="2"/>
    <n v="8"/>
    <n v="0"/>
    <n v="8"/>
    <m/>
  </r>
  <r>
    <x v="10"/>
    <x v="0"/>
    <d v="2025-03-01T00:00:00"/>
    <d v="2025-03-31T00:00:00"/>
    <s v="Beginning Block Printing"/>
    <x v="0"/>
    <s v="Paper Arts"/>
    <s v="118 N. Peak Street"/>
    <n v="75226"/>
    <n v="2"/>
    <n v="10"/>
    <n v="0"/>
    <n v="10"/>
    <m/>
  </r>
  <r>
    <x v="10"/>
    <x v="0"/>
    <d v="2025-03-01T00:00:00"/>
    <d v="2025-03-31T00:00:00"/>
    <s v="Stone Carving"/>
    <x v="0"/>
    <s v="Creative Arts Center of Dallas"/>
    <s v="2361 Laughlin Drive"/>
    <n v="75228"/>
    <n v="2"/>
    <n v="12"/>
    <n v="0"/>
    <n v="12"/>
    <m/>
  </r>
  <r>
    <x v="10"/>
    <x v="0"/>
    <d v="2025-03-01T00:00:00"/>
    <d v="2025-03-31T00:00:00"/>
    <s v="Mixed Media Mosaic (Collins Tuesday Evening)"/>
    <x v="0"/>
    <s v="Creative Arts Center of Dallas"/>
    <s v="2360 Laughlin Drive"/>
    <n v="75228"/>
    <n v="2"/>
    <n v="14"/>
    <n v="0"/>
    <n v="14"/>
    <n v="2"/>
  </r>
  <r>
    <x v="10"/>
    <x v="0"/>
    <d v="2025-03-01T00:00:00"/>
    <d v="2025-03-31T00:00:00"/>
    <s v="Acrylic Painting"/>
    <x v="0"/>
    <s v="Creative Arts Center of Dallas"/>
    <s v="2360 Laughlin Drive"/>
    <n v="75228"/>
    <n v="2"/>
    <n v="16"/>
    <n v="0"/>
    <n v="16"/>
    <n v="2"/>
  </r>
  <r>
    <x v="10"/>
    <x v="0"/>
    <d v="2025-03-01T00:00:00"/>
    <d v="2025-03-31T00:00:00"/>
    <s v="Fundamentals of Wheel"/>
    <x v="0"/>
    <s v="Creative Arts Center of Dallas"/>
    <s v="2360 Laughlin Drive"/>
    <n v="75228"/>
    <n v="2"/>
    <n v="20"/>
    <n v="0"/>
    <n v="20"/>
    <m/>
  </r>
  <r>
    <x v="10"/>
    <x v="0"/>
    <d v="2025-03-01T00:00:00"/>
    <d v="2025-03-31T00:00:00"/>
    <s v="Wild Side of Watercolor"/>
    <x v="0"/>
    <s v="Creative Arts Center of Dallas"/>
    <s v="2361 Laughlin Drive"/>
    <n v="75228"/>
    <n v="2"/>
    <n v="20"/>
    <n v="0"/>
    <n v="20"/>
    <m/>
  </r>
  <r>
    <x v="10"/>
    <x v="0"/>
    <d v="2025-03-01T00:00:00"/>
    <d v="2025-03-31T00:00:00"/>
    <s v="Abstract Drawing 2"/>
    <x v="0"/>
    <s v="Creative Arts Center of Dallas"/>
    <s v="2360 Laughlin Drive"/>
    <n v="75228"/>
    <n v="2"/>
    <n v="8"/>
    <n v="0"/>
    <n v="8"/>
    <m/>
  </r>
  <r>
    <x v="10"/>
    <x v="0"/>
    <d v="2025-03-01T00:00:00"/>
    <d v="2025-03-31T00:00:00"/>
    <s v="Beg/Int Jewelry Fabrication"/>
    <x v="0"/>
    <s v="Creative Arts Center of Dallas"/>
    <s v="2360 Laughlin Drive"/>
    <n v="75228"/>
    <n v="2"/>
    <n v="16"/>
    <n v="0"/>
    <n v="16"/>
    <m/>
  </r>
  <r>
    <x v="10"/>
    <x v="0"/>
    <d v="2025-03-01T00:00:00"/>
    <d v="2025-03-31T00:00:00"/>
    <s v="Int/Adv Watercolor"/>
    <x v="0"/>
    <s v="Creative Arts Center of Dallas"/>
    <s v="2360 Laughlin Drive"/>
    <n v="75228"/>
    <n v="2"/>
    <n v="16"/>
    <n v="0"/>
    <n v="16"/>
    <m/>
  </r>
  <r>
    <x v="10"/>
    <x v="0"/>
    <d v="2025-03-01T00:00:00"/>
    <d v="2025-03-31T00:00:00"/>
    <s v="Acrylic Painting"/>
    <x v="0"/>
    <s v="Creative Arts Center of Dallas"/>
    <s v="2361 Laughlin Drive"/>
    <n v="75228"/>
    <n v="2"/>
    <n v="2"/>
    <n v="0"/>
    <n v="2"/>
    <m/>
  </r>
  <r>
    <x v="10"/>
    <x v="0"/>
    <d v="2025-03-01T00:00:00"/>
    <d v="2025-03-31T00:00:00"/>
    <s v="Accelerated Abstract Drawing 1"/>
    <x v="0"/>
    <s v="Creative Arts Center of Dallas"/>
    <s v="2360 Laughlin Drive"/>
    <n v="75228"/>
    <n v="2"/>
    <n v="6"/>
    <n v="0"/>
    <n v="6"/>
    <m/>
  </r>
  <r>
    <x v="10"/>
    <x v="0"/>
    <d v="2025-03-01T00:00:00"/>
    <d v="2025-03-31T00:00:00"/>
    <s v="Acrylic Painting"/>
    <x v="0"/>
    <s v="Creative Arts Center of Dallas"/>
    <s v="2360 Laughlin Drive"/>
    <n v="75228"/>
    <n v="2"/>
    <n v="8"/>
    <n v="0"/>
    <n v="8"/>
    <m/>
  </r>
  <r>
    <x v="10"/>
    <x v="0"/>
    <d v="2025-03-01T00:00:00"/>
    <d v="2025-03-31T00:00:00"/>
    <s v="Lost Wax Casting"/>
    <x v="0"/>
    <s v="Creative Arts Center of Dallas"/>
    <s v="2360 Laughlin Drive"/>
    <n v="75228"/>
    <n v="2"/>
    <n v="10"/>
    <n v="0"/>
    <n v="10"/>
    <m/>
  </r>
  <r>
    <x v="10"/>
    <x v="0"/>
    <d v="2025-03-01T00:00:00"/>
    <d v="2025-03-31T00:00:00"/>
    <s v="Drawing 2"/>
    <x v="0"/>
    <s v="Creative Arts Center of Dallas"/>
    <s v="2361 Laughlin Drive"/>
    <n v="75228"/>
    <n v="2"/>
    <n v="12"/>
    <n v="2"/>
    <n v="14"/>
    <m/>
  </r>
  <r>
    <x v="10"/>
    <x v="0"/>
    <d v="2025-03-01T00:00:00"/>
    <d v="2025-03-31T00:00:00"/>
    <s v="Multi-Color Relief Printing Non-Toxic Printmaking"/>
    <x v="0"/>
    <s v="Creative Arts Center of Dallas"/>
    <s v="2360 Laughlin Drive"/>
    <n v="75228"/>
    <n v="2"/>
    <n v="12"/>
    <n v="0"/>
    <n v="12"/>
    <m/>
  </r>
  <r>
    <x v="10"/>
    <x v="0"/>
    <d v="2025-03-01T00:00:00"/>
    <d v="2025-03-31T00:00:00"/>
    <s v="Tufting Fundamentals"/>
    <x v="0"/>
    <s v="Creative Arts Center of Dallas"/>
    <s v="2360 Laughlin Drive"/>
    <n v="75228"/>
    <n v="2"/>
    <n v="12"/>
    <n v="0"/>
    <n v="12"/>
    <m/>
  </r>
  <r>
    <x v="10"/>
    <x v="0"/>
    <d v="2025-03-01T00:00:00"/>
    <d v="2025-03-31T00:00:00"/>
    <s v="Fundamentals of Wheel"/>
    <x v="0"/>
    <s v="Creative Arts Center of Dallas"/>
    <s v="2360 Laughlin Drive"/>
    <n v="75228"/>
    <n v="2"/>
    <n v="18"/>
    <n v="0"/>
    <n v="18"/>
    <m/>
  </r>
  <r>
    <x v="10"/>
    <x v="0"/>
    <d v="2025-03-01T00:00:00"/>
    <d v="2025-03-31T00:00:00"/>
    <s v="Creative Awakening: Integrating Art &amp; Spirituality (Garcia Wednesday Evening)"/>
    <x v="0"/>
    <s v="Creative Arts Center of Dallas"/>
    <s v="2361 Laughlin Drive"/>
    <n v="75228"/>
    <n v="2"/>
    <n v="20"/>
    <n v="2"/>
    <n v="22"/>
    <m/>
  </r>
  <r>
    <x v="10"/>
    <x v="0"/>
    <d v="2025-03-01T00:00:00"/>
    <d v="2025-03-31T00:00:00"/>
    <s v="Fundamentals of Wheel"/>
    <x v="0"/>
    <s v="Creative Arts Center of Dallas"/>
    <s v="2360 Laughlin Drive"/>
    <n v="75228"/>
    <n v="2"/>
    <n v="20"/>
    <n v="2"/>
    <n v="22"/>
    <m/>
  </r>
  <r>
    <x v="10"/>
    <x v="6"/>
    <d v="2025-03-01T00:00:00"/>
    <d v="2025-03-31T00:00:00"/>
    <s v="Joaquin Soto Exhibit"/>
    <x v="0"/>
    <s v="Creative Arts Center of Dallas"/>
    <s v="2360 Laughlin Drive"/>
    <n v="75228"/>
    <n v="25"/>
    <n v="0"/>
    <n v="1774"/>
    <n v="1774"/>
    <m/>
  </r>
  <r>
    <x v="10"/>
    <x v="8"/>
    <d v="2025-03-01T00:00:00"/>
    <d v="2025-03-31T00:00:00"/>
    <s v="Spring Art Market"/>
    <x v="0"/>
    <s v="Creative Arts Center of Dallas"/>
    <s v="2360 Laughlin Drive"/>
    <n v="75228"/>
    <n v="1"/>
    <n v="0"/>
    <n v="125"/>
    <n v="125"/>
    <m/>
  </r>
  <r>
    <x v="10"/>
    <x v="8"/>
    <d v="2025-03-01T00:00:00"/>
    <d v="2025-03-31T00:00:00"/>
    <s v="Jewelry Supply Garage Sale"/>
    <x v="0"/>
    <s v="Creative Arts Center of Dallas"/>
    <s v="2361 Laughlin Drive"/>
    <n v="75228"/>
    <n v="2"/>
    <n v="0"/>
    <n v="134"/>
    <n v="134"/>
    <m/>
  </r>
  <r>
    <x v="13"/>
    <x v="0"/>
    <d v="2025-03-01T00:00:00"/>
    <d v="2025-03-07T00:00:00"/>
    <s v="Sensory Friendly- Blue Pegasus Players Acting Class- classes"/>
    <x v="0"/>
    <s v="Rosewood Center for Family Arts"/>
    <s v="5938 Skillman St"/>
    <n v="75231"/>
    <n v="1"/>
    <n v="3"/>
    <n v="5"/>
    <n v="8"/>
    <m/>
  </r>
  <r>
    <x v="13"/>
    <x v="0"/>
    <d v="2025-03-01T00:00:00"/>
    <d v="2025-03-31T00:00:00"/>
    <s v="Spring Session-classes"/>
    <x v="0"/>
    <s v="Rosewood Center for Family Arts"/>
    <s v="5938 Skillman St"/>
    <n v="75231"/>
    <n v="80"/>
    <n v="204"/>
    <n v="11"/>
    <n v="215"/>
    <m/>
  </r>
  <r>
    <x v="13"/>
    <x v="5"/>
    <d v="2025-03-01T00:00:00"/>
    <d v="2025-03-01T00:00:00"/>
    <s v="Next Stop Broadway- public"/>
    <x v="0"/>
    <s v="Rosewood Center for Family Arts"/>
    <s v="5938 Skillman St"/>
    <n v="75231"/>
    <n v="1"/>
    <n v="149"/>
    <n v="1"/>
    <n v="150"/>
    <m/>
  </r>
  <r>
    <x v="13"/>
    <x v="4"/>
    <d v="2025-03-01T00:00:00"/>
    <d v="2025-03-05T00:00:00"/>
    <s v="Curtains Up On Reading- Alcuin School- classes"/>
    <x v="0"/>
    <s v="Alcuin School"/>
    <s v="6144 Churchill Way"/>
    <n v="75230"/>
    <n v="6"/>
    <m/>
    <n v="43"/>
    <n v="43"/>
    <m/>
  </r>
  <r>
    <x v="13"/>
    <x v="4"/>
    <d v="2025-03-01T00:00:00"/>
    <d v="2025-03-31T00:00:00"/>
    <s v="After School Drama Classes- The Kessler School- classes"/>
    <x v="0"/>
    <s v="The Kessler School"/>
    <s v="1215 Turner Ave"/>
    <n v="75208"/>
    <n v="2"/>
    <m/>
    <n v="12"/>
    <n v="12"/>
    <m/>
  </r>
  <r>
    <x v="14"/>
    <x v="7"/>
    <d v="2025-03-01T00:00:00"/>
    <d v="2025-03-31T00:00:00"/>
    <s v="Daily visitors"/>
    <x v="0"/>
    <s v="The Sixth Floor Museum at Dealey Plaza"/>
    <s v="411 Elm Street"/>
    <n v="75202"/>
    <n v="1"/>
    <n v="25458"/>
    <n v="35"/>
    <n v="25493"/>
    <m/>
  </r>
  <r>
    <x v="15"/>
    <x v="3"/>
    <d v="2025-03-01T00:00:00"/>
    <d v="2025-03-31T00:00:00"/>
    <s v="Total Attendance"/>
    <x v="0"/>
    <s v="Hall of State"/>
    <s v="3939 Grand Avenue"/>
    <n v="75210"/>
    <n v="31"/>
    <s v="X"/>
    <n v="1893"/>
    <n v="1893"/>
    <m/>
  </r>
  <r>
    <x v="15"/>
    <x v="7"/>
    <d v="2025-03-01T00:00:00"/>
    <d v="2025-03-31T00:00:00"/>
    <s v="Alamo Exhibit "/>
    <x v="0"/>
    <s v="Hall of State"/>
    <s v="3939 Grand Avenue"/>
    <n v="75210"/>
    <n v="31"/>
    <s v="X"/>
    <n v="193"/>
    <n v="193"/>
    <m/>
  </r>
  <r>
    <x v="12"/>
    <x v="7"/>
    <d v="2025-03-01T00:00:00"/>
    <d v="2025-03-31T00:00:00"/>
    <s v="Permanent exhibition"/>
    <x v="0"/>
    <s v="DHHRM"/>
    <s v="300 N Houston St"/>
    <n v="75202"/>
    <n v="27"/>
    <n v="5726"/>
    <m/>
    <n v="5726"/>
    <m/>
  </r>
  <r>
    <x v="12"/>
    <x v="6"/>
    <d v="2025-03-01T00:00:00"/>
    <d v="2025-03-31T00:00:00"/>
    <s v="Special Exhibition, A Better Life for their Children"/>
    <x v="0"/>
    <s v="DHHRM"/>
    <s v="300 N Houston St"/>
    <n v="75202"/>
    <n v="27"/>
    <n v="5726"/>
    <m/>
    <n v="5726"/>
    <m/>
  </r>
  <r>
    <x v="12"/>
    <x v="7"/>
    <d v="2025-03-01T00:00:00"/>
    <d v="2025-03-31T00:00:00"/>
    <s v="Student Group Tours"/>
    <x v="0"/>
    <s v="DHHRM"/>
    <s v="300 N Houston St"/>
    <n v="75202"/>
    <n v="98"/>
    <n v="7952"/>
    <m/>
    <n v="7952"/>
    <m/>
  </r>
  <r>
    <x v="12"/>
    <x v="0"/>
    <d v="2025-03-01T00:00:00"/>
    <d v="2025-03-31T00:00:00"/>
    <s v="Student Education Programs, In-person"/>
    <x v="0"/>
    <s v="DHHRM"/>
    <s v="300 N Houston St"/>
    <n v="75202"/>
    <n v="31"/>
    <n v="1815"/>
    <m/>
    <n v="1815"/>
    <m/>
  </r>
  <r>
    <x v="12"/>
    <x v="7"/>
    <d v="2025-03-01T00:00:00"/>
    <d v="2025-03-31T00:00:00"/>
    <s v="Adult Group Tours"/>
    <x v="0"/>
    <s v="DHHRM"/>
    <s v="300 N Houston St"/>
    <n v="75202"/>
    <n v="3"/>
    <n v="47"/>
    <m/>
    <n v="47"/>
    <m/>
  </r>
  <r>
    <x v="12"/>
    <x v="3"/>
    <d v="2025-03-01T00:00:00"/>
    <d v="2025-03-31T00:00:00"/>
    <s v="Facility Rental"/>
    <x v="0"/>
    <s v="DHHRM"/>
    <s v="300 N Houston St"/>
    <n v="75202"/>
    <n v="1"/>
    <n v="218"/>
    <m/>
    <n v="218"/>
    <m/>
  </r>
  <r>
    <x v="12"/>
    <x v="5"/>
    <d v="2025-03-01T00:00:00"/>
    <d v="2025-03-31T00:00:00"/>
    <s v="Public Programs, In-person"/>
    <x v="0"/>
    <s v="DHHRM"/>
    <s v="300 N Houston St"/>
    <n v="75202"/>
    <n v="7"/>
    <n v="763"/>
    <m/>
    <n v="763"/>
    <m/>
  </r>
  <r>
    <x v="12"/>
    <x v="0"/>
    <d v="2025-03-01T00:00:00"/>
    <d v="2025-03-31T00:00:00"/>
    <s v="Professional Programs, In-person"/>
    <x v="0"/>
    <s v="DHHRM"/>
    <s v="300 N Houston St"/>
    <n v="75202"/>
    <n v="5"/>
    <n v="123"/>
    <m/>
    <n v="123"/>
    <m/>
  </r>
  <r>
    <x v="16"/>
    <x v="5"/>
    <d v="2025-03-01T00:00:00"/>
    <d v="2025-03-01T00:00:00"/>
    <s v="Arts &amp; Letters Live"/>
    <x v="0"/>
    <s v="Dallas Museum of Art"/>
    <s v="1717 N Harwood"/>
    <n v="75201"/>
    <n v="1"/>
    <n v="363"/>
    <m/>
    <n v="363"/>
    <m/>
  </r>
  <r>
    <x v="16"/>
    <x v="9"/>
    <d v="2025-03-01T00:00:00"/>
    <d v="2025-03-31T00:00:00"/>
    <s v="Adults - Docent Guided"/>
    <x v="0"/>
    <s v="Dallas Museum of Art"/>
    <s v="1717 N Harwood"/>
    <n v="75201"/>
    <n v="8"/>
    <n v="235"/>
    <m/>
    <n v="235"/>
    <m/>
  </r>
  <r>
    <x v="16"/>
    <x v="9"/>
    <d v="2025-03-01T00:00:00"/>
    <d v="2025-03-30T00:00:00"/>
    <s v="Adults - Self Guided"/>
    <x v="0"/>
    <s v="Dallas Museum of Art"/>
    <s v="1717 N Harwood"/>
    <n v="75201"/>
    <n v="1"/>
    <n v="10"/>
    <m/>
    <n v="10"/>
    <m/>
  </r>
  <r>
    <x v="16"/>
    <x v="9"/>
    <d v="2025-03-01T00:00:00"/>
    <d v="2025-03-31T00:00:00"/>
    <s v="Higher Ed. - Docent Guided"/>
    <x v="0"/>
    <s v="Dallas Museum of Art"/>
    <s v="1717 N Harwood"/>
    <n v="75201"/>
    <n v="10"/>
    <n v="100"/>
    <m/>
    <n v="100"/>
    <m/>
  </r>
  <r>
    <x v="16"/>
    <x v="9"/>
    <d v="2025-03-01T00:00:00"/>
    <d v="2025-03-31T00:00:00"/>
    <s v="Higher Ed. - Self Guided"/>
    <x v="0"/>
    <s v="Dallas Museum of Art"/>
    <s v="1717 N Harwood"/>
    <n v="75201"/>
    <n v="4"/>
    <n v="116"/>
    <m/>
    <n v="116"/>
    <m/>
  </r>
  <r>
    <x v="16"/>
    <x v="0"/>
    <d v="2025-03-01T00:00:00"/>
    <d v="2025-03-15T00:00:00"/>
    <s v="Pop-Up Art Spot"/>
    <x v="0"/>
    <s v="Dallas Museum of Art"/>
    <s v="1717 N Harwood"/>
    <n v="75201"/>
    <n v="5"/>
    <m/>
    <n v="219"/>
    <n v="219"/>
    <m/>
  </r>
  <r>
    <x v="16"/>
    <x v="0"/>
    <d v="2025-03-01T00:00:00"/>
    <d v="2025-03-23T00:00:00"/>
    <s v="Open Studio"/>
    <x v="0"/>
    <s v="Dallas Museum of Art"/>
    <s v="1717 N Harwood"/>
    <n v="75201"/>
    <n v="4"/>
    <m/>
    <n v="338"/>
    <n v="338"/>
    <m/>
  </r>
  <r>
    <x v="16"/>
    <x v="9"/>
    <d v="2025-03-01T00:00:00"/>
    <d v="2025-03-31T00:00:00"/>
    <s v="DISD - Docent Guided"/>
    <x v="0"/>
    <s v="Dallas Museum of Art"/>
    <s v="1717 N Harwood"/>
    <n v="75201"/>
    <n v="69"/>
    <m/>
    <n v="363"/>
    <n v="363"/>
    <m/>
  </r>
  <r>
    <x v="16"/>
    <x v="9"/>
    <d v="2025-03-01T00:00:00"/>
    <d v="2025-03-31T00:00:00"/>
    <s v="DISD - Self Guided"/>
    <x v="0"/>
    <s v="Dallas Museum of Art"/>
    <s v="1717 N Harwood"/>
    <n v="75201"/>
    <n v="6"/>
    <m/>
    <n v="363"/>
    <n v="363"/>
    <m/>
  </r>
  <r>
    <x v="42"/>
    <x v="10"/>
    <d v="2025-03-01T00:00:00"/>
    <d v="2025-03-31T00:00:00"/>
    <s v="No March Events"/>
    <x v="2"/>
    <m/>
    <m/>
    <m/>
    <m/>
    <m/>
    <m/>
    <n v="0"/>
    <m/>
  </r>
  <r>
    <x v="42"/>
    <x v="10"/>
    <d v="2025-02-01T00:00:00"/>
    <d v="2025-02-28T00:00:00"/>
    <s v="No February Events"/>
    <x v="2"/>
    <m/>
    <m/>
    <m/>
    <m/>
    <m/>
    <m/>
    <n v="0"/>
    <m/>
  </r>
  <r>
    <x v="16"/>
    <x v="9"/>
    <d v="2025-03-01T00:00:00"/>
    <d v="2025-03-31T00:00:00"/>
    <s v="Non-DISD - Docent Guided"/>
    <x v="0"/>
    <s v="Dallas Museum of Art"/>
    <s v="1717 N Harwood"/>
    <n v="75201"/>
    <n v="29"/>
    <n v="326"/>
    <m/>
    <n v="326"/>
    <m/>
  </r>
  <r>
    <x v="16"/>
    <x v="9"/>
    <d v="2025-03-01T00:00:00"/>
    <d v="2025-03-31T00:00:00"/>
    <s v="Non-DISD - Self Guided"/>
    <x v="0"/>
    <s v="Dallas Museum of Art"/>
    <s v="1717 N Harwood"/>
    <n v="75201"/>
    <n v="24"/>
    <n v="629"/>
    <m/>
    <n v="629"/>
    <m/>
  </r>
  <r>
    <x v="16"/>
    <x v="7"/>
    <d v="2025-03-01T00:00:00"/>
    <d v="2025-03-31T00:00:00"/>
    <s v="Dallas Museum of Art"/>
    <x v="0"/>
    <s v="Dallas Museum of Art"/>
    <s v="1717 N Harwood"/>
    <n v="75201"/>
    <n v="24"/>
    <m/>
    <n v="29366"/>
    <n v="29366"/>
    <m/>
  </r>
  <r>
    <x v="16"/>
    <x v="6"/>
    <d v="2025-03-01T00:00:00"/>
    <d v="2025-03-31T00:00:00"/>
    <s v="Marisol"/>
    <x v="0"/>
    <s v="Dallas Museum of Art"/>
    <s v="1717 N Harwood"/>
    <n v="75201"/>
    <n v="24"/>
    <n v="2853"/>
    <n v="912"/>
    <n v="3765"/>
    <m/>
  </r>
  <r>
    <x v="16"/>
    <x v="6"/>
    <d v="2025-03-01T00:00:00"/>
    <d v="2025-03-31T00:00:00"/>
    <s v="Kier"/>
    <x v="0"/>
    <s v="Dallas Museum of Art"/>
    <s v="1717 N Harwood"/>
    <n v="75201"/>
    <n v="24"/>
    <m/>
    <n v="11216"/>
    <n v="11216"/>
    <m/>
  </r>
  <r>
    <x v="16"/>
    <x v="6"/>
    <d v="2025-03-01T00:00:00"/>
    <d v="2025-03-31T00:00:00"/>
    <s v="When You See Me"/>
    <x v="0"/>
    <s v="Dallas Museum of Art"/>
    <s v="1717 N Harwood"/>
    <n v="75201"/>
    <n v="24"/>
    <n v="2031"/>
    <n v="1223"/>
    <n v="3254"/>
    <m/>
  </r>
  <r>
    <x v="17"/>
    <x v="5"/>
    <d v="2025-03-01T00:00:00"/>
    <d v="2025-03-08T00:00:00"/>
    <s v="Project Discovery: Primary Trust"/>
    <x v="0"/>
    <s v="Bryant Hall"/>
    <s v="3636 Turtle Creek Blvd."/>
    <n v="75219"/>
    <n v="6"/>
    <n v="0"/>
    <n v="92"/>
    <n v="552"/>
    <m/>
  </r>
  <r>
    <x v="19"/>
    <x v="9"/>
    <d v="2025-03-01T00:00:00"/>
    <d v="2025-03-31T00:00:00"/>
    <s v="Theater Tour"/>
    <x v="0"/>
    <s v="Forest Theater"/>
    <s v="1920 Martin Luther King Jr. Blvd."/>
    <n v="75215"/>
    <n v="11"/>
    <n v="0"/>
    <n v="20"/>
    <n v="20"/>
    <m/>
  </r>
  <r>
    <x v="20"/>
    <x v="7"/>
    <d v="2025-03-01T00:00:00"/>
    <d v="2025-02-28T00:00:00"/>
    <s v="Facing The Rising Sun: Freedman's Cemetery"/>
    <x v="0"/>
    <s v="African American Museum"/>
    <s v="3536 Grand Avenue"/>
    <n v="75210"/>
    <n v="21"/>
    <m/>
    <n v="335"/>
    <n v="335"/>
    <m/>
  </r>
  <r>
    <x v="20"/>
    <x v="7"/>
    <d v="2025-03-01T00:00:00"/>
    <d v="2025-03-31T00:00:00"/>
    <s v="Souls of Black Folk: Folk and Decorative Arts Collection"/>
    <x v="0"/>
    <s v="African American Museum"/>
    <s v="3536 Grand Avenue"/>
    <n v="75210"/>
    <n v="21"/>
    <m/>
    <n v="335"/>
    <n v="335"/>
    <n v="2"/>
  </r>
  <r>
    <x v="20"/>
    <x v="7"/>
    <d v="2025-03-01T00:00:00"/>
    <d v="2025-03-31T00:00:00"/>
    <s v="Texas Black Sports Hall of Fame Exhibition"/>
    <x v="0"/>
    <s v="African American Museum"/>
    <s v="3536 Grand Avenue"/>
    <n v="75210"/>
    <n v="21"/>
    <m/>
    <n v="335"/>
    <n v="335"/>
    <m/>
  </r>
  <r>
    <x v="20"/>
    <x v="7"/>
    <d v="2025-03-01T00:00:00"/>
    <d v="2025-03-31T00:00:00"/>
    <s v="African American Educators Hall of Fame Exhibition"/>
    <x v="0"/>
    <s v="African American Museum"/>
    <s v="3536 Grand Avenue"/>
    <n v="75210"/>
    <n v="21"/>
    <m/>
    <n v="311"/>
    <n v="311"/>
    <m/>
  </r>
  <r>
    <x v="20"/>
    <x v="7"/>
    <d v="2025-03-01T00:00:00"/>
    <d v="2025-03-31T00:00:00"/>
    <s v="MLK Jr., Civil Rights Movement"/>
    <x v="0"/>
    <s v="African American Museum"/>
    <s v="3536 Grand Avenue"/>
    <n v="75210"/>
    <n v="21"/>
    <m/>
    <n v="311"/>
    <n v="311"/>
    <m/>
  </r>
  <r>
    <x v="20"/>
    <x v="6"/>
    <d v="2025-03-01T00:00:00"/>
    <d v="2025-03-31T00:00:00"/>
    <s v="Clay Grasses and Reeds: Carroll Harris Simms Ceramic Collection"/>
    <x v="0"/>
    <s v="African American Museum"/>
    <s v="3536 Grand Avenue"/>
    <n v="75210"/>
    <n v="21"/>
    <m/>
    <n v="315"/>
    <n v="315"/>
    <m/>
  </r>
  <r>
    <x v="20"/>
    <x v="6"/>
    <d v="2025-03-01T00:00:00"/>
    <d v="2025-03-28T00:00:00"/>
    <s v="Delta Sigma Theta Tribute To 100 Years of Sisterhood, Scholarship and Service"/>
    <x v="0"/>
    <s v="African American Museum"/>
    <s v="3536 Grand Avenue"/>
    <n v="75210"/>
    <n v="20"/>
    <m/>
    <n v="235"/>
    <n v="235"/>
    <m/>
  </r>
  <r>
    <x v="20"/>
    <x v="6"/>
    <d v="2025-03-01T00:00:00"/>
    <d v="2025-03-31T00:00:00"/>
    <s v="From Africa to the Broadway Stage: Disney’s The Lion King"/>
    <x v="0"/>
    <s v="African American Museum"/>
    <s v="3536 Grand Avenue"/>
    <n v="75210"/>
    <n v="21"/>
    <m/>
    <n v="385"/>
    <n v="385"/>
    <m/>
  </r>
  <r>
    <x v="20"/>
    <x v="6"/>
    <d v="2025-03-01T00:00:00"/>
    <d v="2025-03-31T00:00:00"/>
    <s v="Carroll Harris Simms Art Competition Exhibition"/>
    <x v="0"/>
    <s v="African American Museum"/>
    <s v="3536 Grand Avenue"/>
    <n v="75210"/>
    <n v="21"/>
    <m/>
    <n v="32"/>
    <n v="32"/>
    <m/>
  </r>
  <r>
    <x v="20"/>
    <x v="3"/>
    <d v="2025-03-01T00:00:00"/>
    <d v="2025-03-31T00:00:00"/>
    <s v="Rentals"/>
    <x v="0"/>
    <s v="African American Museum"/>
    <s v="3536 Grand Avenue"/>
    <n v="75210"/>
    <n v="14"/>
    <m/>
    <n v="820"/>
    <n v="820"/>
    <m/>
  </r>
  <r>
    <x v="20"/>
    <x v="9"/>
    <d v="2025-03-01T00:00:00"/>
    <d v="2025-03-31T00:00:00"/>
    <s v="AAM Tours"/>
    <x v="0"/>
    <s v="African American Museum"/>
    <s v="3536 Grand Avenue"/>
    <n v="75210"/>
    <n v="17"/>
    <n v="747"/>
    <m/>
    <n v="747"/>
    <m/>
  </r>
  <r>
    <x v="20"/>
    <x v="5"/>
    <d v="2025-03-01T00:00:00"/>
    <d v="2025-03-01T00:00:00"/>
    <s v="Texas Black Sports Hall of Fame Luncheon"/>
    <x v="0"/>
    <s v="The Renaissance Dallas Hotel"/>
    <s v="2222 N. Stemmons Fwy"/>
    <n v="75207"/>
    <n v="1"/>
    <n v="480"/>
    <n v="25"/>
    <n v="505"/>
    <m/>
  </r>
  <r>
    <x v="39"/>
    <x v="1"/>
    <d v="2025-03-01T00:00:00"/>
    <d v="2025-03-01T00:00:00"/>
    <s v="Ensemble Rehearsal"/>
    <x v="0"/>
    <s v="Sammons Center for the Arts"/>
    <s v="3630 Harry Hines Blvd."/>
    <n v="75219"/>
    <n v="1"/>
    <n v="69"/>
    <n v="8"/>
    <n v="77"/>
    <m/>
  </r>
  <r>
    <x v="21"/>
    <x v="0"/>
    <d v="2025-03-01T00:00:00"/>
    <d v="2025-03-31T00:00:00"/>
    <s v="Discover Dance"/>
    <x v="0"/>
    <s v="J. J. Rhodes Learning Center"/>
    <s v="4401 Second Ave"/>
    <n v="75210"/>
    <n v="3"/>
    <n v="0"/>
    <n v="30"/>
    <n v="30"/>
    <m/>
  </r>
  <r>
    <x v="21"/>
    <x v="0"/>
    <d v="2025-03-01T00:00:00"/>
    <d v="2025-03-31T00:00:00"/>
    <s v="Discover Theater"/>
    <x v="0"/>
    <s v="J. J. Rhodes Learning Center"/>
    <s v="4401 Second Ave"/>
    <n v="75210"/>
    <n v="3"/>
    <n v="0"/>
    <n v="30"/>
    <n v="30"/>
    <m/>
  </r>
  <r>
    <x v="21"/>
    <x v="0"/>
    <d v="2025-03-01T00:00:00"/>
    <d v="2025-03-31T00:00:00"/>
    <s v="Discover Art"/>
    <x v="0"/>
    <s v="Frazier Revitalization"/>
    <s v="4716 Elsie Fay Heggins St."/>
    <n v="75210"/>
    <n v="3"/>
    <n v="0"/>
    <n v="25"/>
    <n v="25"/>
    <m/>
  </r>
  <r>
    <x v="21"/>
    <x v="0"/>
    <d v="2025-03-01T00:00:00"/>
    <d v="2025-03-31T00:00:00"/>
    <s v="Discover Dance"/>
    <x v="0"/>
    <s v="Frazier Revitalization"/>
    <s v="4716 Elsie Fay Heggins St."/>
    <n v="75210"/>
    <n v="3"/>
    <n v="0"/>
    <n v="25"/>
    <n v="25"/>
    <m/>
  </r>
  <r>
    <x v="21"/>
    <x v="0"/>
    <d v="2025-03-01T00:00:00"/>
    <d v="2025-03-31T00:00:00"/>
    <s v="Discover Music"/>
    <x v="0"/>
    <s v="Brother Bill's Helping Hand"/>
    <s v="3906 N. Westmoreland Rd."/>
    <n v="75212"/>
    <n v="3"/>
    <n v="0"/>
    <n v="60"/>
    <n v="60"/>
    <m/>
  </r>
  <r>
    <x v="21"/>
    <x v="0"/>
    <d v="2025-03-01T00:00:00"/>
    <d v="2025-03-31T00:00:00"/>
    <s v="Discover Dance"/>
    <x v="0"/>
    <s v="Brothers Bill's Helping Hands"/>
    <s v="3906 N. Westmoreland Rd."/>
    <n v="75212"/>
    <n v="3"/>
    <n v="0"/>
    <n v="60"/>
    <n v="60"/>
    <m/>
  </r>
  <r>
    <x v="10"/>
    <x v="0"/>
    <d v="2025-03-01T00:00:00"/>
    <d v="2025-03-31T00:00:00"/>
    <s v="Metal Sculpture"/>
    <x v="1"/>
    <s v="Creative Arts Center of Dallas"/>
    <s v="2360 Laughlin Drive"/>
    <n v="75228"/>
    <n v="1"/>
    <n v="5"/>
    <n v="0"/>
    <n v="5"/>
    <m/>
  </r>
  <r>
    <x v="21"/>
    <x v="0"/>
    <d v="2025-03-01T00:00:00"/>
    <d v="2025-03-31T00:00:00"/>
    <s v="Discover Theater "/>
    <x v="0"/>
    <s v="Prestonwood Montessori"/>
    <s v="12532 Nuestra Dr."/>
    <n v="75230"/>
    <n v="4"/>
    <n v="0"/>
    <n v="37"/>
    <n v="37"/>
    <m/>
  </r>
  <r>
    <x v="21"/>
    <x v="0"/>
    <d v="2025-03-01T00:00:00"/>
    <d v="2025-03-31T00:00:00"/>
    <s v="Discover Theater"/>
    <x v="0"/>
    <s v="Prestonwood Montessori"/>
    <s v="12532 Nuestra Dr."/>
    <n v="75230"/>
    <n v="4"/>
    <n v="0"/>
    <n v="37"/>
    <n v="37"/>
    <m/>
  </r>
  <r>
    <x v="21"/>
    <x v="0"/>
    <d v="2025-03-01T00:00:00"/>
    <d v="2025-03-31T00:00:00"/>
    <s v="Discover Africa"/>
    <x v="0"/>
    <s v="Resource Center South"/>
    <s v="4401 South Second Ave."/>
    <n v="75210"/>
    <n v="9"/>
    <n v="0"/>
    <n v="25"/>
    <n v="25"/>
    <n v="2"/>
  </r>
  <r>
    <x v="21"/>
    <x v="0"/>
    <d v="2025-03-01T00:00:00"/>
    <d v="2025-03-31T00:00:00"/>
    <s v="Discover Dance"/>
    <x v="0"/>
    <s v="Resource Center South"/>
    <s v="4401 South Second Ave."/>
    <n v="75210"/>
    <n v="9"/>
    <n v="0"/>
    <n v="25"/>
    <n v="25"/>
    <m/>
  </r>
  <r>
    <x v="21"/>
    <x v="0"/>
    <d v="2025-03-01T00:00:00"/>
    <d v="2025-03-31T00:00:00"/>
    <s v="Discover Art"/>
    <x v="0"/>
    <s v="Resource Center South"/>
    <s v="4401 South Second Ave."/>
    <n v="75210"/>
    <n v="9"/>
    <n v="0"/>
    <n v="25"/>
    <n v="25"/>
    <m/>
  </r>
  <r>
    <x v="21"/>
    <x v="0"/>
    <d v="2025-03-01T00:00:00"/>
    <d v="2025-03-31T00:00:00"/>
    <s v="Discover Dance"/>
    <x v="0"/>
    <s v="Resource Center South"/>
    <s v="4401 South Second Ave."/>
    <n v="75210"/>
    <n v="4"/>
    <n v="0"/>
    <n v="25"/>
    <n v="25"/>
    <m/>
  </r>
  <r>
    <x v="21"/>
    <x v="0"/>
    <d v="2025-03-01T00:00:00"/>
    <d v="2025-03-31T00:00:00"/>
    <s v="Discover Music"/>
    <x v="0"/>
    <s v="Resource Center West"/>
    <s v="2200 Dennison St."/>
    <n v="75212"/>
    <n v="4"/>
    <n v="0"/>
    <n v="25"/>
    <n v="25"/>
    <m/>
  </r>
  <r>
    <x v="21"/>
    <x v="0"/>
    <d v="2025-03-01T00:00:00"/>
    <d v="2025-03-31T00:00:00"/>
    <s v="Discover Dance"/>
    <x v="0"/>
    <s v="Resource Center West"/>
    <s v="2200 Dennison St."/>
    <n v="75212"/>
    <n v="4"/>
    <n v="0"/>
    <n v="25"/>
    <n v="25"/>
    <m/>
  </r>
  <r>
    <x v="21"/>
    <x v="0"/>
    <d v="2025-03-01T00:00:00"/>
    <d v="2025-03-31T00:00:00"/>
    <s v="Discover Art"/>
    <x v="0"/>
    <s v="Resource Center West"/>
    <s v="2200 Dennison St."/>
    <n v="75212"/>
    <n v="4"/>
    <n v="0"/>
    <n v="25"/>
    <n v="25"/>
    <m/>
  </r>
  <r>
    <x v="21"/>
    <x v="0"/>
    <d v="2025-03-01T00:00:00"/>
    <d v="2025-03-31T00:00:00"/>
    <s v="Discover Dance"/>
    <x v="0"/>
    <s v="Resource Center West"/>
    <s v="2200 Dennison St."/>
    <n v="75212"/>
    <n v="2"/>
    <n v="0"/>
    <n v="25"/>
    <n v="25"/>
    <m/>
  </r>
  <r>
    <x v="21"/>
    <x v="0"/>
    <d v="2025-03-01T00:00:00"/>
    <d v="2025-03-12T00:00:00"/>
    <s v="Discover Dance"/>
    <x v="0"/>
    <s v="Vial Elementary "/>
    <s v="126 Creekview Dr. "/>
    <n v="75043"/>
    <n v="4"/>
    <n v="0"/>
    <n v="15"/>
    <n v="15"/>
    <m/>
  </r>
  <r>
    <x v="21"/>
    <x v="0"/>
    <d v="2025-03-01T00:00:00"/>
    <d v="2025-03-31T00:00:00"/>
    <s v="Discover Art "/>
    <x v="0"/>
    <s v="Highlands Elementary "/>
    <s v="131 Sims Dr. "/>
    <n v="75104"/>
    <n v="2"/>
    <n v="0"/>
    <n v="25"/>
    <n v="25"/>
    <m/>
  </r>
  <r>
    <x v="21"/>
    <x v="0"/>
    <d v="2025-03-01T00:00:00"/>
    <d v="2025-03-31T00:00:00"/>
    <s v="Discover Art "/>
    <x v="0"/>
    <s v="Bessie Coleman Middle School"/>
    <s v="1208 E. Pleasant Run"/>
    <n v="75104"/>
    <n v="2"/>
    <n v="0"/>
    <n v="25"/>
    <n v="25"/>
    <m/>
  </r>
  <r>
    <x v="21"/>
    <x v="0"/>
    <d v="2025-03-01T00:00:00"/>
    <d v="2025-03-31T00:00:00"/>
    <s v="Discover Art"/>
    <x v="0"/>
    <s v="Collegiate Academy Middle School"/>
    <s v="1515 W. Beltline Rd."/>
    <n v="75104"/>
    <n v="2"/>
    <n v="0"/>
    <n v="25"/>
    <n v="25"/>
    <m/>
  </r>
  <r>
    <x v="21"/>
    <x v="0"/>
    <d v="2025-03-01T00:00:00"/>
    <d v="2025-03-31T00:00:00"/>
    <s v="Discover Art"/>
    <x v="0"/>
    <s v="Permenter Middle School"/>
    <s v="431 W. Parkerville Rd"/>
    <n v="75104"/>
    <n v="2"/>
    <n v="0"/>
    <n v="25"/>
    <n v="25"/>
    <m/>
  </r>
  <r>
    <x v="21"/>
    <x v="0"/>
    <d v="2025-03-01T00:00:00"/>
    <d v="2025-03-31T00:00:00"/>
    <s v="Discover Music"/>
    <x v="0"/>
    <s v="Collegiate Academy Middle School"/>
    <s v="1515 W. Beltline Rd."/>
    <n v="75104"/>
    <n v="2"/>
    <n v="0"/>
    <n v="25"/>
    <n v="25"/>
    <m/>
  </r>
  <r>
    <x v="21"/>
    <x v="0"/>
    <d v="2025-03-01T00:00:00"/>
    <d v="2025-03-31T00:00:00"/>
    <s v="Discover Theater Playwriting"/>
    <x v="0"/>
    <s v="Lochwood Branch Library "/>
    <s v=" 11221 Lochwood Blvd"/>
    <n v="75218"/>
    <n v="1"/>
    <n v="0"/>
    <n v="5"/>
    <n v="5"/>
    <m/>
  </r>
  <r>
    <x v="27"/>
    <x v="5"/>
    <d v="2025-03-01T00:00:00"/>
    <d v="2025-03-01T00:00:00"/>
    <s v="Bad Books by Sharyn Rothstein"/>
    <x v="0"/>
    <s v="Expo Park"/>
    <s v="840 Exposition Avenue"/>
    <n v="75226"/>
    <n v="1"/>
    <n v="0"/>
    <n v="21"/>
    <n v="21"/>
    <m/>
  </r>
  <r>
    <x v="10"/>
    <x v="0"/>
    <d v="2025-03-01T00:00:00"/>
    <d v="2025-03-31T00:00:00"/>
    <s v="Zoom Oil Painting"/>
    <x v="1"/>
    <s v="Creative Arts Center of Dallas"/>
    <s v="2358 Laughlin Drive"/>
    <n v="75226"/>
    <n v="1"/>
    <n v="5"/>
    <n v="0"/>
    <n v="5"/>
    <m/>
  </r>
  <r>
    <x v="27"/>
    <x v="0"/>
    <d v="2025-03-01T00:00:00"/>
    <d v="2025-03-01T00:00:00"/>
    <s v="D-PAC Citywide Workshop"/>
    <x v="0"/>
    <s v="Union Coffee"/>
    <s v=" 3705 Cedar Springs Road"/>
    <n v="75219"/>
    <n v="1"/>
    <n v="0"/>
    <n v="5"/>
    <n v="5"/>
    <m/>
  </r>
  <r>
    <x v="22"/>
    <x v="6"/>
    <d v="2025-03-01T00:00:00"/>
    <d v="2025-03-31T00:00:00"/>
    <s v="General attendance for Haegue Yang"/>
    <x v="0"/>
    <s v="Nasher Sculpture Center"/>
    <s v="2001 Flora St. "/>
    <n v="75201"/>
    <n v="22"/>
    <n v="1885"/>
    <n v="1912"/>
    <n v="3797"/>
    <m/>
  </r>
  <r>
    <x v="22"/>
    <x v="3"/>
    <d v="2025-03-01T00:00:00"/>
    <d v="2025-03-01T00:00:00"/>
    <s v="Free First Saturday"/>
    <x v="0"/>
    <s v="Nasher Sculpture Center"/>
    <s v="2001 Flora St. "/>
    <n v="75201"/>
    <n v="1"/>
    <m/>
    <n v="1208"/>
    <n v="1208"/>
    <m/>
  </r>
  <r>
    <x v="23"/>
    <x v="0"/>
    <d v="2025-03-01T00:00:00"/>
    <d v="2025-03-31T00:00:00"/>
    <s v="In-School Lessons"/>
    <x v="0"/>
    <s v="Solar Preparatory School for Girls"/>
    <s v="2617 N Henderson Ave"/>
    <n v="75206"/>
    <n v="29"/>
    <n v="4"/>
    <n v="103"/>
    <n v="107"/>
    <m/>
  </r>
  <r>
    <x v="23"/>
    <x v="0"/>
    <d v="2025-03-01T00:00:00"/>
    <d v="2025-03-31T00:00:00"/>
    <s v="In-School Lessons"/>
    <x v="0"/>
    <s v="Irma Rangel Young Women's Leadership School"/>
    <s v="1718 Robert B Cullum Blvd"/>
    <n v="75210"/>
    <n v="26"/>
    <n v="3"/>
    <n v="90"/>
    <n v="93"/>
    <m/>
  </r>
  <r>
    <x v="23"/>
    <x v="0"/>
    <d v="2025-03-01T00:00:00"/>
    <d v="2025-03-31T00:00:00"/>
    <s v="In-School Lessons"/>
    <x v="0"/>
    <s v="W.T. White High School"/>
    <s v="4505 Ridgeside Drive"/>
    <n v="75244"/>
    <n v="6"/>
    <n v="1"/>
    <n v="20"/>
    <n v="21"/>
    <m/>
  </r>
  <r>
    <x v="23"/>
    <x v="0"/>
    <d v="2025-03-01T00:00:00"/>
    <d v="2025-03-31T00:00:00"/>
    <s v="In-School Lessons"/>
    <x v="0"/>
    <s v="Judge Louis A. Bedford Jr. Law Academy"/>
    <s v="1303 Reynoldston Lane"/>
    <n v="75232"/>
    <n v="8"/>
    <n v="1"/>
    <n v="36"/>
    <n v="37"/>
    <m/>
  </r>
  <r>
    <x v="23"/>
    <x v="0"/>
    <d v="2025-03-01T00:00:00"/>
    <d v="2025-03-31T00:00:00"/>
    <s v="In-School Lessons"/>
    <x v="0"/>
    <s v="Dealey Montessori"/>
    <s v="6501 Royal Lane"/>
    <n v="75230"/>
    <n v="3"/>
    <n v="1"/>
    <n v="4"/>
    <n v="5"/>
    <m/>
  </r>
  <r>
    <x v="24"/>
    <x v="7"/>
    <d v="2025-03-01T00:00:00"/>
    <d v="2025-03-31T00:00:00"/>
    <s v="General Admission"/>
    <x v="0"/>
    <s v="Perot Museum of Nature and Science"/>
    <s v="2201 N Field Street"/>
    <n v="75201"/>
    <n v="29"/>
    <n v="66506"/>
    <n v="13051"/>
    <n v="79557"/>
    <m/>
  </r>
  <r>
    <x v="24"/>
    <x v="5"/>
    <d v="2025-03-01T00:00:00"/>
    <d v="2025-03-31T00:00:00"/>
    <s v="Blue Whales: Return of the Giants 3D Film"/>
    <x v="0"/>
    <s v="Perot Museum of Nature and Science"/>
    <s v="2201 N Field Street"/>
    <n v="75201"/>
    <n v="56"/>
    <n v="4502"/>
    <n v="223"/>
    <n v="4725"/>
    <m/>
  </r>
  <r>
    <x v="24"/>
    <x v="5"/>
    <d v="2025-03-01T00:00:00"/>
    <d v="2025-03-31T00:00:00"/>
    <s v="T. REX 3D Film"/>
    <x v="0"/>
    <s v="Perot Museum of Nature and Science"/>
    <s v="2201 N Field Street"/>
    <n v="75201"/>
    <n v="138"/>
    <n v="8457"/>
    <n v="0"/>
    <n v="8457"/>
    <m/>
  </r>
  <r>
    <x v="24"/>
    <x v="5"/>
    <d v="2025-03-01T00:00:00"/>
    <d v="2025-03-31T00:00:00"/>
    <s v="Superhuman Body 3D Film"/>
    <x v="0"/>
    <s v="Perot Museum of Nature and Science"/>
    <s v="2201 N Field Street"/>
    <n v="75201"/>
    <n v="52"/>
    <n v="1593"/>
    <n v="0"/>
    <n v="1593"/>
    <m/>
  </r>
  <r>
    <x v="24"/>
    <x v="3"/>
    <d v="2025-03-01T00:00:00"/>
    <d v="2025-03-29T00:00:00"/>
    <s v="Facility Rentals"/>
    <x v="0"/>
    <s v="Perot Museum of Nature and Science"/>
    <s v="2201 N Field Street"/>
    <n v="75201"/>
    <n v="15"/>
    <n v="2127"/>
    <m/>
    <n v="2127"/>
    <m/>
  </r>
  <r>
    <x v="24"/>
    <x v="0"/>
    <d v="2025-03-01T00:00:00"/>
    <d v="2025-03-31T00:00:00"/>
    <s v="Bio Lab"/>
    <x v="0"/>
    <s v="Perot Museum of Nature and Science"/>
    <s v="2201 N Field Street"/>
    <n v="75201"/>
    <n v="29"/>
    <n v="4567"/>
    <m/>
    <n v="4567"/>
    <m/>
  </r>
  <r>
    <x v="24"/>
    <x v="0"/>
    <d v="2025-03-01T00:00:00"/>
    <d v="2025-03-31T00:00:00"/>
    <s v="Challenge Lab"/>
    <x v="0"/>
    <s v="Perot Museum of Nature and Science"/>
    <s v="2201 N Field Street"/>
    <n v="75201"/>
    <n v="29"/>
    <n v="9369"/>
    <m/>
    <n v="9369"/>
    <m/>
  </r>
  <r>
    <x v="8"/>
    <x v="0"/>
    <d v="2025-03-01T00:00:00"/>
    <d v="2025-03-31T00:00:00"/>
    <s v="Workshop/Training"/>
    <x v="0"/>
    <s v="Sammons Center for the Arts"/>
    <s v="3630 Harry Hines Blvd"/>
    <n v="75219"/>
    <n v="6"/>
    <m/>
    <n v="322"/>
    <n v="322"/>
    <m/>
  </r>
  <r>
    <x v="8"/>
    <x v="1"/>
    <d v="2025-03-01T00:00:00"/>
    <d v="2025-03-31T00:00:00"/>
    <s v="Rehearsal"/>
    <x v="0"/>
    <s v="Sammons Center for the Arts"/>
    <s v="3630 Harry Hines Blvd"/>
    <n v="75219"/>
    <n v="80"/>
    <m/>
    <n v="4419"/>
    <n v="4419"/>
    <m/>
  </r>
  <r>
    <x v="8"/>
    <x v="5"/>
    <d v="2025-03-01T00:00:00"/>
    <d v="2025-03-31T00:00:00"/>
    <s v="Performance by Others"/>
    <x v="0"/>
    <s v="Sammons Center for the Arts"/>
    <s v="3630 Harry Hines Blvd"/>
    <n v="75219"/>
    <n v="3"/>
    <m/>
    <n v="218"/>
    <n v="218"/>
    <m/>
  </r>
  <r>
    <x v="8"/>
    <x v="3"/>
    <d v="2025-03-01T00:00:00"/>
    <d v="2025-03-31T00:00:00"/>
    <s v="Meetings"/>
    <x v="0"/>
    <s v="Sammons Center for the Arts"/>
    <s v="3630 Harry Hines Blvd"/>
    <n v="75219"/>
    <n v="13"/>
    <m/>
    <n v="176"/>
    <n v="176"/>
    <m/>
  </r>
  <r>
    <x v="8"/>
    <x v="3"/>
    <d v="2025-03-01T00:00:00"/>
    <d v="2025-03-31T00:00:00"/>
    <s v="Auditions"/>
    <x v="0"/>
    <s v="Sammons Center for the Arts"/>
    <s v="3630 Harry Hines Blvd"/>
    <n v="75219"/>
    <n v="0"/>
    <m/>
    <n v="0"/>
    <n v="0"/>
    <m/>
  </r>
  <r>
    <x v="8"/>
    <x v="3"/>
    <d v="2025-03-01T00:00:00"/>
    <d v="2025-03-31T00:00:00"/>
    <s v="Special Events"/>
    <x v="0"/>
    <s v="Sammons Center for the Arts"/>
    <s v="3630 Harry Hines Blvd"/>
    <n v="75219"/>
    <n v="2"/>
    <m/>
    <n v="346"/>
    <n v="346"/>
    <m/>
  </r>
  <r>
    <x v="8"/>
    <x v="5"/>
    <d v="2025-03-01T00:00:00"/>
    <d v="2025-03-31T00:00:00"/>
    <s v="Sammons Jazz Concert"/>
    <x v="0"/>
    <s v="Sammons Center for the Arts"/>
    <s v="3630 Harry Hines Blvd"/>
    <n v="75219"/>
    <n v="1"/>
    <n v="112"/>
    <n v="16"/>
    <n v="128"/>
    <m/>
  </r>
  <r>
    <x v="8"/>
    <x v="5"/>
    <d v="2025-03-01T00:00:00"/>
    <d v="2025-03-31T00:00:00"/>
    <s v="Sammons Cabaret Concert"/>
    <x v="0"/>
    <s v="Sammons Center for the Arts"/>
    <s v="3630 Harry Hines Blvd"/>
    <n v="75219"/>
    <n v="1"/>
    <n v="70"/>
    <n v="8"/>
    <n v="78"/>
    <n v="2"/>
  </r>
  <r>
    <x v="8"/>
    <x v="5"/>
    <d v="2025-03-01T00:00:00"/>
    <d v="2025-03-31T00:00:00"/>
    <s v="Sammons Jazz Youth Concert"/>
    <x v="0"/>
    <s v="Sammons Center for the Arts"/>
    <s v="3630 Harry Hines Blvd"/>
    <n v="75219"/>
    <n v="1"/>
    <m/>
    <n v="165"/>
    <n v="165"/>
    <m/>
  </r>
  <r>
    <x v="8"/>
    <x v="3"/>
    <d v="2025-03-01T00:00:00"/>
    <d v="2025-03-31T00:00:00"/>
    <s v="Office Visitors"/>
    <x v="0"/>
    <s v="Sammons Center for the Arts"/>
    <s v="3630 Harry Hines Blvd"/>
    <n v="75219"/>
    <m/>
    <m/>
    <n v="575"/>
    <n v="575"/>
    <m/>
  </r>
  <r>
    <x v="47"/>
    <x v="5"/>
    <d v="2025-03-01T00:00:00"/>
    <d v="2025-03-01T00:00:00"/>
    <s v="In the Beginning "/>
    <x v="0"/>
    <s v="LCC"/>
    <s v="2600 Live Oak"/>
    <n v="75204"/>
    <n v="1"/>
    <n v="22"/>
    <n v="16"/>
    <n v="38"/>
    <m/>
  </r>
  <r>
    <x v="47"/>
    <x v="0"/>
    <d v="2025-03-01T00:00:00"/>
    <d v="2025-03-29T00:00:00"/>
    <s v="The Playground Acting Classes "/>
    <x v="0"/>
    <s v="TD Studio"/>
    <s v="1230 River Bend Drive #111"/>
    <n v="75247"/>
    <n v="5"/>
    <n v="40"/>
    <n v="0"/>
    <n v="40"/>
    <m/>
  </r>
  <r>
    <x v="49"/>
    <x v="1"/>
    <d v="2025-03-01T00:00:00"/>
    <d v="2025-03-01T00:00:00"/>
    <s v="Bandan Koro Rehearsal "/>
    <x v="0"/>
    <s v="Sammons Center for the Arts"/>
    <s v="3630 Harry Hines Blvd"/>
    <n v="75219"/>
    <n v="1"/>
    <n v="0"/>
    <n v="20"/>
    <n v="20"/>
    <m/>
  </r>
  <r>
    <x v="49"/>
    <x v="0"/>
    <d v="2025-03-01T00:00:00"/>
    <d v="2025-03-01T00:00:00"/>
    <s v="BK Saturdays - Bandan Koro Community Class "/>
    <x v="0"/>
    <s v="Sammons Center for the Arts"/>
    <s v="3630 Harry Hines Blvd"/>
    <n v="75219"/>
    <n v="1"/>
    <n v="0"/>
    <n v="50"/>
    <n v="50"/>
    <m/>
  </r>
  <r>
    <x v="26"/>
    <x v="5"/>
    <d v="2025-03-01T00:00:00"/>
    <d v="2025-03-01T00:00:00"/>
    <s v="Blues at the Muse - Wang Dang Doodle"/>
    <x v="0"/>
    <s v="TBAAL "/>
    <s v="1309 Canton Street"/>
    <n v="75201"/>
    <n v="1"/>
    <n v="106"/>
    <n v="0"/>
    <n v="106"/>
    <m/>
  </r>
  <r>
    <x v="26"/>
    <x v="1"/>
    <d v="2025-03-01T00:00:00"/>
    <d v="2025-03-01T00:00:00"/>
    <s v="The Cross &amp; Crucifixion Rehearsal"/>
    <x v="0"/>
    <s v="TBAAL "/>
    <s v="1309 Canton Street"/>
    <n v="75201"/>
    <n v="1"/>
    <n v="0"/>
    <n v="59"/>
    <n v="59"/>
    <m/>
  </r>
  <r>
    <x v="28"/>
    <x v="1"/>
    <d v="2025-03-01T00:00:00"/>
    <d v="2025-03-31T00:00:00"/>
    <s v="Company Rehearsal "/>
    <x v="0"/>
    <s v="Bruce Wood Dance Studio"/>
    <s v="101 Howell St."/>
    <n v="75207"/>
    <n v="21"/>
    <m/>
    <n v="17"/>
    <n v="17"/>
    <m/>
  </r>
  <r>
    <x v="28"/>
    <x v="0"/>
    <d v="2025-03-01T00:00:00"/>
    <d v="2025-03-31T00:00:00"/>
    <s v="Company Class "/>
    <x v="0"/>
    <s v="Bruce Wood Dance Studio"/>
    <s v="101 Howell St."/>
    <n v="75207"/>
    <n v="21"/>
    <m/>
    <n v="17"/>
    <n v="17"/>
    <m/>
  </r>
  <r>
    <x v="28"/>
    <x v="0"/>
    <d v="2025-03-01T00:00:00"/>
    <d v="2025-03-31T00:00:00"/>
    <s v="Wood|Works Open Company Class "/>
    <x v="0"/>
    <s v="Bruce Wood Dance Studio"/>
    <s v="101 Howell St."/>
    <n v="75207"/>
    <n v="6"/>
    <n v="14"/>
    <n v="3"/>
    <n v="17"/>
    <s v=" "/>
  </r>
  <r>
    <x v="28"/>
    <x v="0"/>
    <d v="2025-03-01T00:00:00"/>
    <d v="2025-03-31T00:00:00"/>
    <s v="For Oak Cliff Outreach Classes "/>
    <x v="0"/>
    <s v="For Oak Cliff Community Center"/>
    <s v="907 E Ledbetter Dr"/>
    <n v="75216"/>
    <n v="5"/>
    <n v="0"/>
    <n v="41"/>
    <n v="41"/>
    <m/>
  </r>
  <r>
    <x v="28"/>
    <x v="0"/>
    <d v="2025-03-01T00:00:00"/>
    <d v="2025-03-31T00:00:00"/>
    <s v="Nexus Outreach Classes "/>
    <x v="0"/>
    <s v="Nexus Recovery Center"/>
    <s v="8733 La Prada Dr"/>
    <n v="75228"/>
    <n v="1"/>
    <m/>
    <n v="11"/>
    <n v="11"/>
    <m/>
  </r>
  <r>
    <x v="28"/>
    <x v="0"/>
    <d v="2025-03-01T00:00:00"/>
    <d v="2025-03-31T00:00:00"/>
    <s v="CC Young Outreach Classes "/>
    <x v="0"/>
    <s v="CC Young Senior Residency"/>
    <s v="4847 W Lawther Dr"/>
    <n v="75214"/>
    <n v="1"/>
    <m/>
    <n v="2"/>
    <n v="2"/>
    <m/>
  </r>
  <r>
    <x v="28"/>
    <x v="0"/>
    <d v="2025-03-01T00:00:00"/>
    <d v="2025-03-31T00:00:00"/>
    <s v="Heart House Outreach Classes"/>
    <x v="0"/>
    <s v="Heart House"/>
    <s v="6731 Larmanda St"/>
    <n v="75231"/>
    <n v="2"/>
    <m/>
    <n v="30"/>
    <n v="30"/>
    <m/>
  </r>
  <r>
    <x v="28"/>
    <x v="0"/>
    <d v="2025-03-01T00:00:00"/>
    <d v="2025-03-31T00:00:00"/>
    <s v="Mosaic Outreach Classes "/>
    <x v="0"/>
    <s v="Mosaic Family Services"/>
    <s v="12225 Greenville Ave "/>
    <n v="75243"/>
    <n v="1"/>
    <m/>
    <n v="2"/>
    <n v="2"/>
    <m/>
  </r>
  <r>
    <x v="33"/>
    <x v="5"/>
    <d v="2025-03-01T00:00:00"/>
    <d v="2025-03-05T00:00:00"/>
    <s v="Sightlines: LA BOHEME"/>
    <x v="0"/>
    <s v="Winspear Opera House"/>
    <s v="2403 Flora St"/>
    <n v="75201"/>
    <n v="3"/>
    <n v="0"/>
    <n v="198"/>
    <n v="198"/>
    <m/>
  </r>
  <r>
    <x v="29"/>
    <x v="0"/>
    <d v="2025-03-01T00:00:00"/>
    <d v="2025-03-01T00:00:00"/>
    <s v="Flamenkitos"/>
    <x v="0"/>
    <s v="Sanger Elementary"/>
    <s v="8410 San Leandro Dr, Dallas, TX 75218"/>
    <n v="75218"/>
    <n v="1"/>
    <m/>
    <n v="55"/>
    <n v="55"/>
    <m/>
  </r>
  <r>
    <x v="29"/>
    <x v="0"/>
    <d v="2025-03-01T00:00:00"/>
    <d v="2025-03-01T00:00:00"/>
    <s v="Flamenkitos"/>
    <x v="0"/>
    <s v="Eladio"/>
    <s v="4500 Bernal Dr, Dallas, TX 75212"/>
    <n v="75212"/>
    <n v="1"/>
    <m/>
    <n v="20"/>
    <n v="20"/>
    <m/>
  </r>
  <r>
    <x v="29"/>
    <x v="0"/>
    <d v="2025-03-01T00:00:00"/>
    <d v="2025-03-01T00:00:00"/>
    <s v="Flamenkitos"/>
    <x v="0"/>
    <s v="Silberstein"/>
    <s v="3101 Lawnview Ave, Dallas, TX 75227"/>
    <n v="75227"/>
    <n v="1"/>
    <m/>
    <n v="15"/>
    <n v="15"/>
    <m/>
  </r>
  <r>
    <x v="46"/>
    <x v="5"/>
    <d v="2025-03-01T00:00:00"/>
    <d v="2025-03-02T00:00:00"/>
    <s v="Song from the Uproar"/>
    <x v="0"/>
    <s v="Theatre Three"/>
    <s v="2688 Laclede St"/>
    <n v="75201"/>
    <n v="2"/>
    <n v="94"/>
    <n v="69"/>
    <n v="163"/>
    <m/>
  </r>
  <r>
    <x v="35"/>
    <x v="5"/>
    <d v="2025-03-01T00:00:00"/>
    <d v="2025-03-23T00:00:00"/>
    <s v="Box"/>
    <x v="0"/>
    <s v="Undermain Theatre Main Stage"/>
    <s v="3200 Main Street"/>
    <n v="75226"/>
    <n v="15"/>
    <n v="879"/>
    <n v="99"/>
    <n v="978"/>
    <m/>
  </r>
  <r>
    <x v="54"/>
    <x v="1"/>
    <d v="2025-03-01T00:00:00"/>
    <d v="2025-03-10T00:00:00"/>
    <s v="Broadway Our Way Rehearsal"/>
    <x v="0"/>
    <s v="Uptown Players Offices"/>
    <s v="1327 Motor Circle"/>
    <n v="75201"/>
    <n v="5"/>
    <n v="0"/>
    <n v="30"/>
    <n v="30"/>
    <m/>
  </r>
  <r>
    <x v="7"/>
    <x v="0"/>
    <d v="2025-03-01T00:00:00"/>
    <d v="2025-03-31T00:00:00"/>
    <s v="COD: Launching Signature Practices"/>
    <x v="1"/>
    <s v="Virtual"/>
    <s v="Virtual"/>
    <s v="Virtual"/>
    <n v="1"/>
    <n v="0"/>
    <m/>
    <n v="0"/>
    <m/>
  </r>
  <r>
    <x v="7"/>
    <x v="0"/>
    <d v="2025-03-01T00:00:00"/>
    <d v="2025-03-31T00:00:00"/>
    <s v="COD: Launching: Getting Relationships Right"/>
    <x v="1"/>
    <s v="Virtual"/>
    <s v="Virtual"/>
    <s v="Virtual"/>
    <n v="1"/>
    <n v="0"/>
    <n v="2"/>
    <n v="2"/>
    <m/>
  </r>
  <r>
    <x v="7"/>
    <x v="0"/>
    <d v="2025-03-01T00:00:00"/>
    <d v="2025-03-31T00:00:00"/>
    <s v="COD: Launching: Managing Youth Centered Spaces"/>
    <x v="1"/>
    <s v="Virtual"/>
    <s v="Virtual"/>
    <s v="Virtual"/>
    <n v="1"/>
    <n v="0"/>
    <n v="1"/>
    <n v="1"/>
    <m/>
  </r>
  <r>
    <x v="7"/>
    <x v="0"/>
    <d v="2025-03-01T00:00:00"/>
    <d v="2025-03-31T00:00:00"/>
    <s v="COD: SEL REFLECTION"/>
    <x v="1"/>
    <s v="Virtual"/>
    <s v="Virtual"/>
    <s v="Virtual"/>
    <n v="1"/>
    <n v="0"/>
    <n v="1"/>
    <n v="1"/>
    <m/>
  </r>
  <r>
    <x v="7"/>
    <x v="0"/>
    <d v="2025-03-01T00:00:00"/>
    <d v="2025-03-31T00:00:00"/>
    <s v="COD: SEL 101"/>
    <x v="1"/>
    <s v="Virtual"/>
    <s v="Virtual"/>
    <s v="Virtual"/>
    <n v="1"/>
    <n v="0"/>
    <n v="5"/>
    <n v="5"/>
    <m/>
  </r>
  <r>
    <x v="7"/>
    <x v="0"/>
    <d v="2025-03-01T00:00:00"/>
    <d v="2025-03-31T00:00:00"/>
    <s v="COD: Launching Conflict Management"/>
    <x v="1"/>
    <s v="Virtual"/>
    <s v="Virtual"/>
    <s v="Virtual"/>
    <n v="1"/>
    <n v="0"/>
    <n v="1"/>
    <n v="1"/>
    <m/>
  </r>
  <r>
    <x v="7"/>
    <x v="0"/>
    <d v="2025-03-01T00:00:00"/>
    <d v="2025-03-31T00:00:00"/>
    <s v="COD: SEL, THE BRAIN, and CONFLICT MANAGMENT"/>
    <x v="1"/>
    <s v="Virtual"/>
    <s v="Virtual"/>
    <s v="Virtual"/>
    <n v="1"/>
    <n v="0"/>
    <n v="2"/>
    <n v="2"/>
    <m/>
  </r>
  <r>
    <x v="7"/>
    <x v="0"/>
    <d v="2025-03-01T00:00:00"/>
    <d v="2025-03-31T00:00:00"/>
    <s v="COD: Launching Restorative Practices"/>
    <x v="1"/>
    <s v="Virtual"/>
    <s v="Virtual"/>
    <s v="Virtual"/>
    <n v="1"/>
    <n v="0"/>
    <n v="1"/>
    <n v="1"/>
    <m/>
  </r>
  <r>
    <x v="7"/>
    <x v="0"/>
    <d v="2025-03-01T00:00:00"/>
    <d v="2025-03-31T00:00:00"/>
    <s v="COD: Growth Mindset"/>
    <x v="1"/>
    <s v="Virtual"/>
    <s v="Virtual"/>
    <s v="Virtual"/>
    <n v="1"/>
    <n v="0"/>
    <n v="4"/>
    <n v="4"/>
    <m/>
  </r>
  <r>
    <x v="7"/>
    <x v="0"/>
    <d v="2025-03-01T00:00:00"/>
    <d v="2025-03-31T00:00:00"/>
    <s v="COD: SEL 201"/>
    <x v="1"/>
    <s v="Virtual"/>
    <s v="Virtual"/>
    <s v="Virtual"/>
    <n v="1"/>
    <n v="0"/>
    <n v="4"/>
    <n v="4"/>
    <m/>
  </r>
  <r>
    <x v="33"/>
    <x v="3"/>
    <d v="2025-03-01T00:00:00"/>
    <d v="2025-03-31T00:00:00"/>
    <s v="Dallas Opera Digital"/>
    <x v="1"/>
    <s v="VIRTUAL"/>
    <s v="VIRTUAL"/>
    <s v="VIRTUAL"/>
    <n v="31"/>
    <n v="0"/>
    <n v="7995"/>
    <n v="7995"/>
    <m/>
  </r>
  <r>
    <x v="2"/>
    <x v="0"/>
    <d v="2025-03-02T00:00:00"/>
    <d v="2025-03-30T00:00:00"/>
    <s v="AMOC Book Club: The Artist's Way Series"/>
    <x v="0"/>
    <s v="Arts Mission Oak Cliff"/>
    <s v="411 S Windomere Ave"/>
    <n v="75208"/>
    <n v="4"/>
    <n v="0"/>
    <n v="42"/>
    <n v="42"/>
    <m/>
  </r>
  <r>
    <x v="7"/>
    <x v="0"/>
    <d v="2025-03-02T00:00:00"/>
    <d v="2025-03-02T00:00:00"/>
    <s v="Dallas Game Design"/>
    <x v="0"/>
    <s v="Big Thought HQ"/>
    <s v="1409 Botham Jean Blvd., Suite 1015"/>
    <n v="75215"/>
    <n v="1"/>
    <n v="0"/>
    <n v="12"/>
    <n v="12"/>
    <m/>
  </r>
  <r>
    <x v="16"/>
    <x v="5"/>
    <d v="2025-03-02T00:00:00"/>
    <d v="2025-03-02T00:00:00"/>
    <s v="Curator Panel: Visibility in Art/History"/>
    <x v="0"/>
    <s v="Dallas Museum of Art"/>
    <s v="1717 N Harwood"/>
    <n v="75201"/>
    <n v="1"/>
    <m/>
    <n v="95"/>
    <n v="95"/>
    <m/>
  </r>
  <r>
    <x v="16"/>
    <x v="0"/>
    <d v="2025-03-02T00:00:00"/>
    <d v="2025-03-02T00:00:00"/>
    <s v="Citywide Youth Program"/>
    <x v="0"/>
    <s v="Dallas Museum of Art"/>
    <s v="1717 N Harwood"/>
    <n v="75201"/>
    <n v="1"/>
    <m/>
    <n v="13"/>
    <n v="13"/>
    <m/>
  </r>
  <r>
    <x v="39"/>
    <x v="1"/>
    <d v="2025-03-02T00:00:00"/>
    <d v="2025-03-02T00:00:00"/>
    <s v="Ensemble Rehearsals"/>
    <x v="0"/>
    <s v="Sammons Center for the Arts"/>
    <s v="3630 Harry Hines Blvd."/>
    <n v="75219"/>
    <n v="5"/>
    <n v="228"/>
    <n v="23"/>
    <n v="251"/>
    <m/>
  </r>
  <r>
    <x v="39"/>
    <x v="5"/>
    <d v="2025-03-02T00:00:00"/>
    <d v="2025-03-02T00:00:00"/>
    <s v="GDYO Young Virtuosi Concert"/>
    <x v="0"/>
    <s v="Meyerson Symphony Center"/>
    <s v="2301 Flora St."/>
    <n v="75201"/>
    <n v="1"/>
    <n v="398"/>
    <n v="195"/>
    <n v="593"/>
    <m/>
  </r>
  <r>
    <x v="39"/>
    <x v="0"/>
    <d v="2025-03-02T00:00:00"/>
    <d v="2025-03-02T00:00:00"/>
    <s v="Pre-concert Lecture"/>
    <x v="0"/>
    <s v="Meyerson Symphony Center"/>
    <s v="2301 Flora St."/>
    <n v="75201"/>
    <n v="1"/>
    <n v="0"/>
    <n v="2"/>
    <n v="2"/>
    <m/>
  </r>
  <r>
    <x v="52"/>
    <x v="5"/>
    <d v="2025-03-02T00:00:00"/>
    <d v="2025-03-02T00:00:00"/>
    <s v="March to the Movies; Featuring the Lone Star Youth Winds"/>
    <x v="0"/>
    <s v="Moody Performance Hall"/>
    <s v="2520 Flora St."/>
    <n v="75201"/>
    <n v="78"/>
    <n v="338"/>
    <n v="127"/>
    <n v="465"/>
    <m/>
  </r>
  <r>
    <x v="47"/>
    <x v="5"/>
    <d v="2025-03-02T00:00:00"/>
    <d v="2025-03-02T00:00:00"/>
    <s v="Nuevo Mundo Closing"/>
    <x v="0"/>
    <s v="TD Studio"/>
    <s v="1230 River Bend Drive #111"/>
    <n v="75247"/>
    <n v="1"/>
    <m/>
    <n v="22"/>
    <n v="22"/>
    <m/>
  </r>
  <r>
    <x v="41"/>
    <x v="3"/>
    <d v="2025-03-02T00:00:00"/>
    <d v="2025-03-30T00:00:00"/>
    <s v="Gospel Pillars Church"/>
    <x v="0"/>
    <s v="Bishop Arts Theatre"/>
    <s v="215 S Tyler Street"/>
    <n v="75208"/>
    <n v="5"/>
    <m/>
    <n v="159"/>
    <n v="159"/>
    <m/>
  </r>
  <r>
    <x v="26"/>
    <x v="3"/>
    <d v="2025-03-02T00:00:00"/>
    <d v="2025-03-02T00:00:00"/>
    <s v="Reunion Church"/>
    <x v="0"/>
    <s v="TBAAL "/>
    <s v="1309 Canton Street"/>
    <n v="75201"/>
    <n v="1"/>
    <n v="586"/>
    <n v="0"/>
    <n v="586"/>
    <m/>
  </r>
  <r>
    <x v="33"/>
    <x v="0"/>
    <d v="2025-03-02T00:00:00"/>
    <d v="2025-03-09T00:00:00"/>
    <s v="LA BOHEME Pre-Opera Talks"/>
    <x v="0"/>
    <s v="Winspear Opera House"/>
    <s v="2403 Flora St"/>
    <n v="75201"/>
    <n v="4"/>
    <n v="0"/>
    <n v="625"/>
    <n v="625"/>
    <m/>
  </r>
  <r>
    <x v="33"/>
    <x v="0"/>
    <d v="2025-03-02T00:00:00"/>
    <d v="2025-03-02T00:00:00"/>
    <s v="LA BOHEME Post-Opera Talk"/>
    <x v="0"/>
    <s v="Winspear Opera House"/>
    <s v="2403 Flora St"/>
    <n v="75201"/>
    <n v="1"/>
    <n v="0"/>
    <n v="123"/>
    <n v="123"/>
    <m/>
  </r>
  <r>
    <x v="33"/>
    <x v="5"/>
    <d v="2025-03-02T00:00:00"/>
    <d v="2025-03-09T00:00:00"/>
    <s v="LA BOHEME Mainstage Performances"/>
    <x v="0"/>
    <s v="Winspear Opera House"/>
    <s v="2403 Flora St"/>
    <n v="75201"/>
    <n v="4"/>
    <n v="5871"/>
    <n v="1899"/>
    <n v="7770"/>
    <m/>
  </r>
  <r>
    <x v="35"/>
    <x v="3"/>
    <d v="2025-03-02T00:00:00"/>
    <d v="2025-03-02T00:00:00"/>
    <s v="Audience Access Event"/>
    <x v="0"/>
    <s v="Undermain Theatre Main Stage"/>
    <s v="3200 Main Street"/>
    <n v="75226"/>
    <n v="1"/>
    <n v="0"/>
    <n v="73"/>
    <n v="73"/>
    <m/>
  </r>
  <r>
    <x v="18"/>
    <x v="0"/>
    <d v="2025-03-03T00:00:00"/>
    <d v="2025-03-31T00:00:00"/>
    <s v="All Ages Dance Class - "/>
    <x v="0"/>
    <s v="La Cantera Arts Conservatory"/>
    <s v="1050 N Westmoreland #328"/>
    <n v="75211"/>
    <n v="4"/>
    <n v="0"/>
    <n v="5"/>
    <n v="20"/>
    <m/>
  </r>
  <r>
    <x v="18"/>
    <x v="0"/>
    <d v="2025-03-03T00:00:00"/>
    <d v="2025-03-31T00:00:00"/>
    <s v="Beginner Dance Class - "/>
    <x v="0"/>
    <s v="La Cantera Arts Conservatory"/>
    <s v="1050 N Westmoreland #328"/>
    <n v="75211"/>
    <n v="4"/>
    <n v="0"/>
    <n v="6"/>
    <n v="24"/>
    <m/>
  </r>
  <r>
    <x v="18"/>
    <x v="0"/>
    <d v="2025-03-03T00:00:00"/>
    <d v="2025-03-31T00:00:00"/>
    <s v="Music Class  - "/>
    <x v="0"/>
    <s v="La Cantera Arts Conservatory"/>
    <s v="1050 N Westmoreland #328"/>
    <n v="75211"/>
    <n v="4"/>
    <n v="0"/>
    <n v="4"/>
    <n v="16"/>
    <m/>
  </r>
  <r>
    <x v="43"/>
    <x v="5"/>
    <d v="2025-03-03T00:00:00"/>
    <d v="2025-03-03T00:00:00"/>
    <s v="Concerts for Seniors - Dallas Area"/>
    <x v="0"/>
    <s v="The Villages of Dallas: Chapel"/>
    <s v="550 East Ann Arbor Avenue"/>
    <s v="75216"/>
    <n v="1"/>
    <n v="0"/>
    <n v="9"/>
    <n v="9"/>
    <m/>
  </r>
  <r>
    <x v="43"/>
    <x v="5"/>
    <d v="2025-03-03T00:00:00"/>
    <d v="2025-03-03T00:00:00"/>
    <s v="Concerts for Seniors - Dallas Area"/>
    <x v="0"/>
    <s v="The Villages of Dallas: Jones"/>
    <s v="550 East Ann Arbor"/>
    <s v="75216"/>
    <n v="1"/>
    <n v="0"/>
    <n v="25"/>
    <n v="25"/>
    <m/>
  </r>
  <r>
    <x v="1"/>
    <x v="0"/>
    <d v="2025-03-03T00:00:00"/>
    <d v="2025-03-03T00:00:00"/>
    <s v="Streamliners ECRR"/>
    <x v="0"/>
    <s v="Stevens Park Elementary (DISD)"/>
    <s v="2615 W Colorado Blvd, Dallas TX"/>
    <n v="75211"/>
    <n v="6"/>
    <m/>
    <n v="100"/>
    <n v="100"/>
    <m/>
  </r>
  <r>
    <x v="1"/>
    <x v="0"/>
    <d v="2025-03-03T00:00:00"/>
    <d v="2025-03-03T00:00:00"/>
    <s v="Song Creation"/>
    <x v="0"/>
    <s v="Our Lady of Perpetual Help"/>
    <s v="7625 Cortland Avenue Dallas, TX"/>
    <n v="75235"/>
    <n v="6"/>
    <n v="62"/>
    <m/>
    <n v="62"/>
    <m/>
  </r>
  <r>
    <x v="5"/>
    <x v="2"/>
    <d v="2025-03-03T00:00:00"/>
    <d v="2025-03-08T00:00:00"/>
    <s v="BNTC Classes"/>
    <x v="0"/>
    <s v="BNT Studios"/>
    <s v="10675 E. Northwest Higway, Suite 2400"/>
    <n v="75238"/>
    <n v="17"/>
    <n v="54"/>
    <n v="13"/>
    <n v="67"/>
    <m/>
  </r>
  <r>
    <x v="5"/>
    <x v="1"/>
    <d v="2025-03-03T00:00:00"/>
    <d v="2025-03-08T00:00:00"/>
    <s v="Don Quixote Rehearsals"/>
    <x v="0"/>
    <s v="BNT Studios"/>
    <s v="10675 E. Northwest Higway, Suite 2400"/>
    <n v="75238"/>
    <n v="6"/>
    <n v="0"/>
    <n v="32"/>
    <n v="32"/>
    <m/>
  </r>
  <r>
    <x v="7"/>
    <x v="0"/>
    <d v="2025-03-03T00:00:00"/>
    <d v="2025-03-03T00:00:00"/>
    <s v="(A)Live"/>
    <x v="0"/>
    <s v="Rosemont Upper School"/>
    <s v="719 N Montclair Ave"/>
    <n v="75208"/>
    <n v="1"/>
    <n v="0"/>
    <n v="11"/>
    <n v="11"/>
    <m/>
  </r>
  <r>
    <x v="7"/>
    <x v="0"/>
    <d v="2025-03-03T00:00:00"/>
    <d v="2025-03-03T00:00:00"/>
    <s v="(A)Live"/>
    <x v="0"/>
    <s v="Sudie L. Williams TAG Academy"/>
    <s v="4518 Pomona Rd"/>
    <n v="75209"/>
    <n v="1"/>
    <n v="0"/>
    <n v="9"/>
    <n v="9"/>
    <m/>
  </r>
  <r>
    <x v="7"/>
    <x v="0"/>
    <d v="2025-03-03T00:00:00"/>
    <d v="2025-03-03T00:00:00"/>
    <s v="Creative Solutions"/>
    <x v="0"/>
    <s v="Evening Reporting Center (ERC)"/>
    <s v="1673 Terre Colony Ct"/>
    <n v="75211"/>
    <n v="1"/>
    <n v="0"/>
    <n v="9"/>
    <n v="9"/>
    <m/>
  </r>
  <r>
    <x v="7"/>
    <x v="0"/>
    <d v="2025-03-03T00:00:00"/>
    <d v="2025-03-03T00:00:00"/>
    <s v="Dallas Game Design"/>
    <x v="0"/>
    <s v="Big Thought HQ"/>
    <s v="1409 Botham Jean Blvd., Suite 1015"/>
    <n v="75215"/>
    <n v="1"/>
    <n v="0"/>
    <n v="12"/>
    <n v="12"/>
    <m/>
  </r>
  <r>
    <x v="7"/>
    <x v="0"/>
    <d v="2025-03-03T00:00:00"/>
    <d v="2025-03-03T00:00:00"/>
    <s v="Thriving Minds After School "/>
    <x v="0"/>
    <s v="Anne Frank Elementary School"/>
    <s v="5201 Celestial Rd"/>
    <n v="75254"/>
    <n v="1"/>
    <n v="0"/>
    <n v="35"/>
    <n v="35"/>
    <m/>
  </r>
  <r>
    <x v="7"/>
    <x v="0"/>
    <d v="2025-03-03T00:00:00"/>
    <d v="2025-03-03T00:00:00"/>
    <s v="Thriving Minds After School "/>
    <x v="0"/>
    <s v="Lakewood Elementary School"/>
    <s v="3000 Hillbrook St"/>
    <n v="75214"/>
    <n v="1"/>
    <n v="0"/>
    <n v="33"/>
    <n v="33"/>
    <m/>
  </r>
  <r>
    <x v="7"/>
    <x v="0"/>
    <d v="2025-03-03T00:00:00"/>
    <d v="2025-03-03T00:00:00"/>
    <s v="Thriving Minds After School"/>
    <x v="0"/>
    <s v="Nathan Adams Elementary School"/>
    <s v="12600 Welch Rd"/>
    <n v="75244"/>
    <n v="1"/>
    <n v="0"/>
    <n v="21"/>
    <n v="21"/>
    <n v="10"/>
  </r>
  <r>
    <x v="7"/>
    <x v="0"/>
    <d v="2025-03-03T00:00:00"/>
    <d v="2025-03-03T00:00:00"/>
    <s v="Thriving Minds After School"/>
    <x v="0"/>
    <s v="Montessori Academy at Onesimo Hernandez"/>
    <s v="5555 Maple Ave"/>
    <n v="75235"/>
    <n v="1"/>
    <n v="0"/>
    <n v="47"/>
    <n v="47"/>
    <n v="10"/>
  </r>
  <r>
    <x v="7"/>
    <x v="0"/>
    <d v="2025-03-03T00:00:00"/>
    <d v="2025-03-03T00:00:00"/>
    <s v="Thriving Minds After School"/>
    <x v="0"/>
    <s v="Prestonwood Montessori at E.D. Walker"/>
    <s v="5700 Wozencraft Dr"/>
    <s v=" 75230"/>
    <n v="1"/>
    <n v="0"/>
    <n v="59"/>
    <n v="59"/>
    <m/>
  </r>
  <r>
    <x v="7"/>
    <x v="0"/>
    <d v="2025-03-03T00:00:00"/>
    <d v="2025-03-03T00:00:00"/>
    <s v="Thriving Minds After School"/>
    <x v="0"/>
    <s v="Rosemont Lower School"/>
    <s v="1919 Stevens Forest Dr"/>
    <n v="75208"/>
    <n v="1"/>
    <n v="0"/>
    <n v="83"/>
    <n v="83"/>
    <m/>
  </r>
  <r>
    <x v="7"/>
    <x v="0"/>
    <d v="2025-03-03T00:00:00"/>
    <d v="2025-03-03T00:00:00"/>
    <s v="Thriving Minds After School"/>
    <x v="0"/>
    <s v="Rosemont Upper School"/>
    <s v="719 N Montclair Ave"/>
    <n v="75208"/>
    <n v="1"/>
    <n v="0"/>
    <n v="14"/>
    <n v="14"/>
    <m/>
  </r>
  <r>
    <x v="7"/>
    <x v="0"/>
    <d v="2025-03-03T00:00:00"/>
    <d v="2025-03-03T00:00:00"/>
    <s v="Thriving Minds After School"/>
    <x v="0"/>
    <s v="Sudie L. Williams TAG Academy"/>
    <s v="4518 Pomona Rd"/>
    <n v="75209"/>
    <n v="1"/>
    <n v="0"/>
    <n v="10"/>
    <n v="10"/>
    <n v="1"/>
  </r>
  <r>
    <x v="7"/>
    <x v="0"/>
    <d v="2025-03-03T00:00:00"/>
    <d v="2025-03-03T00:00:00"/>
    <s v="Thriving Minds After School"/>
    <x v="0"/>
    <s v="Harry C. Withers Elementary School"/>
    <s v="3959 Northhaven Rd"/>
    <n v="75229"/>
    <n v="1"/>
    <n v="0"/>
    <n v="56"/>
    <n v="56"/>
    <n v="2"/>
  </r>
  <r>
    <x v="9"/>
    <x v="5"/>
    <d v="2025-03-03T00:00:00"/>
    <d v="2025-03-03T00:00:00"/>
    <s v="Flores y Calaveras"/>
    <x v="0"/>
    <s v="Pleasant Grove ES"/>
    <s v="1614 N St. Agustinr Rd. Dallas"/>
    <n v="75217"/>
    <n v="2"/>
    <n v="411"/>
    <n v="0"/>
    <n v="411"/>
    <m/>
  </r>
  <r>
    <x v="34"/>
    <x v="5"/>
    <d v="2025-03-03T00:00:00"/>
    <d v="2025-03-04T00:00:00"/>
    <s v="Bizet Symphony in C"/>
    <x v="0"/>
    <s v="Moody Performance Hall"/>
    <s v="2520 Flora St"/>
    <n v="75201"/>
    <n v="1"/>
    <n v="545"/>
    <n v="0"/>
    <n v="545"/>
    <m/>
  </r>
  <r>
    <x v="34"/>
    <x v="1"/>
    <d v="2025-03-03T00:00:00"/>
    <d v="2025-03-04T00:00:00"/>
    <s v="Bizet Symphony in C"/>
    <x v="0"/>
    <s v="Moody Performance Hall"/>
    <s v="2520 Flora St"/>
    <n v="75201"/>
    <n v="3"/>
    <n v="0"/>
    <n v="48"/>
    <n v="48"/>
    <m/>
  </r>
  <r>
    <x v="16"/>
    <x v="0"/>
    <d v="2025-03-03T00:00:00"/>
    <d v="2025-03-03T00:00:00"/>
    <s v="Docent Program"/>
    <x v="0"/>
    <s v="Dallas Museum of Art"/>
    <s v="1717 N Harwood"/>
    <n v="75201"/>
    <n v="1"/>
    <m/>
    <n v="40"/>
    <n v="40"/>
    <m/>
  </r>
  <r>
    <x v="45"/>
    <x v="1"/>
    <d v="2025-03-03T00:00:00"/>
    <d v="2025-03-03T00:00:00"/>
    <s v="regular rehearsal"/>
    <x v="0"/>
    <s v="Lovers Lane UMC"/>
    <s v="9200 Inwood Rd"/>
    <n v="75220"/>
    <n v="1"/>
    <n v="111"/>
    <n v="20"/>
    <n v="131"/>
    <m/>
  </r>
  <r>
    <x v="17"/>
    <x v="5"/>
    <d v="2025-03-03T00:00:00"/>
    <d v="2025-03-31T00:00:00"/>
    <s v="Community Workshop"/>
    <x v="0"/>
    <s v="Janie C. Turner Recreation Center"/>
    <s v="6424 Elam Rd"/>
    <n v="75217"/>
    <n v="4"/>
    <n v="0"/>
    <n v="8"/>
    <n v="32"/>
    <m/>
  </r>
  <r>
    <x v="21"/>
    <x v="0"/>
    <d v="2025-03-03T00:00:00"/>
    <d v="2025-03-17T00:00:00"/>
    <s v="D-PAC"/>
    <x v="0"/>
    <s v="N. Dallas High School"/>
    <s v="3129 N. Haskell Ave."/>
    <n v="75204"/>
    <n v="2"/>
    <n v="0"/>
    <n v="9"/>
    <n v="9"/>
    <m/>
  </r>
  <r>
    <x v="21"/>
    <x v="0"/>
    <d v="2025-03-03T00:00:00"/>
    <d v="2025-03-17T00:00:00"/>
    <s v="D-PAC"/>
    <x v="0"/>
    <s v="Skyline High School"/>
    <s v="7777 Forney Rd."/>
    <n v="75227"/>
    <n v="2"/>
    <n v="0"/>
    <n v="9"/>
    <n v="9"/>
    <n v="2"/>
  </r>
  <r>
    <x v="27"/>
    <x v="0"/>
    <d v="2025-03-03T00:00:00"/>
    <d v="2025-03-17T00:00:00"/>
    <s v="D-PAC"/>
    <x v="0"/>
    <s v="N. Dallas High School"/>
    <s v="3129 N. Haskell Ave."/>
    <n v="75204"/>
    <n v="2"/>
    <n v="0"/>
    <n v="9"/>
    <n v="9"/>
    <m/>
  </r>
  <r>
    <x v="27"/>
    <x v="0"/>
    <d v="2025-03-03T00:00:00"/>
    <d v="2025-03-17T00:00:00"/>
    <s v="D-PAC"/>
    <x v="0"/>
    <s v="Skyline High School"/>
    <s v="7777 Forney Rd."/>
    <n v="75227"/>
    <n v="2"/>
    <n v="0"/>
    <n v="9"/>
    <n v="9"/>
    <m/>
  </r>
  <r>
    <x v="24"/>
    <x v="0"/>
    <d v="2025-03-03T00:00:00"/>
    <d v="2025-03-03T00:00:00"/>
    <s v="Onsite Demo: The Power of Light"/>
    <x v="0"/>
    <s v="Perot Museum of Nature and Science"/>
    <s v="2201 N Field Street"/>
    <n v="75201"/>
    <n v="1"/>
    <n v="120"/>
    <n v="15"/>
    <n v="135"/>
    <m/>
  </r>
  <r>
    <x v="24"/>
    <x v="0"/>
    <d v="2025-03-03T00:00:00"/>
    <d v="2025-03-24T00:00:00"/>
    <s v="Onsite Lab: What's the Matter"/>
    <x v="0"/>
    <s v="Perot Museum of Nature and Science"/>
    <s v="2201 N Field Street"/>
    <n v="75201"/>
    <n v="4"/>
    <n v="86"/>
    <n v="13"/>
    <n v="99"/>
    <m/>
  </r>
  <r>
    <x v="24"/>
    <x v="0"/>
    <d v="2025-03-03T00:00:00"/>
    <d v="2025-03-03T00:00:00"/>
    <s v="Outreach Lab: Solar Superstars"/>
    <x v="0"/>
    <s v="Meadowbrook School"/>
    <s v="5414 West Northwest Highway"/>
    <s v="75220"/>
    <n v="1"/>
    <n v="21"/>
    <m/>
    <n v="21"/>
    <m/>
  </r>
  <r>
    <x v="26"/>
    <x v="7"/>
    <d v="2025-03-03T00:00:00"/>
    <d v="2025-03-09T00:00:00"/>
    <s v="History of TBAAL"/>
    <x v="0"/>
    <s v="TBAAL "/>
    <s v="1309 Canton Street"/>
    <n v="75201"/>
    <n v="1"/>
    <n v="0"/>
    <n v="308"/>
    <n v="308"/>
    <m/>
  </r>
  <r>
    <x v="46"/>
    <x v="4"/>
    <d v="2025-03-03T00:00:00"/>
    <d v="2025-03-27T00:00:00"/>
    <s v="Choral Music Education Initiative"/>
    <x v="0"/>
    <s v="W.E. Greiner Exploratory Arts Academy"/>
    <s v="501 S Edgefield Ave"/>
    <n v="75208"/>
    <n v="7"/>
    <n v="0"/>
    <n v="237"/>
    <n v="237"/>
    <m/>
  </r>
  <r>
    <x v="32"/>
    <x v="8"/>
    <d v="2025-03-03T00:00:00"/>
    <d v="2025-03-03T00:00:00"/>
    <s v="USAFF co-presents Angelika Classics film series screening of &quot;Silence of the Lambs&quot; (2 screenings) (presented with the Angelika Dallas)"/>
    <x v="0"/>
    <s v="Angelika Film Center Dallas"/>
    <s v="5321 E Mockingbird Ln"/>
    <n v="75206"/>
    <n v="2"/>
    <s v="(Waiting for Ang #s)"/>
    <n v="0"/>
    <n v="0"/>
    <m/>
  </r>
  <r>
    <x v="7"/>
    <x v="0"/>
    <d v="2025-03-03T00:00:00"/>
    <d v="2025-03-03T00:00:00"/>
    <s v="Media Internship Interview"/>
    <x v="1"/>
    <s v="Virtual "/>
    <s v="Virtual"/>
    <s v="Virtual"/>
    <n v="1"/>
    <n v="0"/>
    <n v="2"/>
    <n v="2"/>
    <m/>
  </r>
  <r>
    <x v="7"/>
    <x v="0"/>
    <d v="2025-03-03T00:00:00"/>
    <d v="2025-03-03T00:00:00"/>
    <s v="Friends of PTECH / Edgewood ISD - Stafford Elementary"/>
    <x v="1"/>
    <s v="Virtual"/>
    <s v="Virtual"/>
    <s v="Virtual"/>
    <n v="1"/>
    <n v="0"/>
    <n v="7"/>
    <n v="7"/>
    <m/>
  </r>
  <r>
    <x v="2"/>
    <x v="0"/>
    <d v="2025-03-03T00:00:00"/>
    <d v="2025-03-31T00:00:00"/>
    <s v="AMOC Book Club: The Artist's Way Series"/>
    <x v="1"/>
    <s v="Arts Mission Oak Cliff"/>
    <s v="412 S Windomere Ave"/>
    <n v="75208"/>
    <n v="4"/>
    <n v="0"/>
    <n v="8"/>
    <n v="8"/>
    <m/>
  </r>
  <r>
    <x v="18"/>
    <x v="0"/>
    <d v="2025-03-04T00:00:00"/>
    <d v="2025-03-25T00:00:00"/>
    <s v="Kids African Drumming"/>
    <x v="0"/>
    <s v="La Cantera Arts Conservatory"/>
    <s v="1050 N Westmoreland #328"/>
    <n v="75211"/>
    <n v="4"/>
    <n v="0"/>
    <n v="5"/>
    <n v="20"/>
    <m/>
  </r>
  <r>
    <x v="18"/>
    <x v="0"/>
    <d v="2025-03-04T00:00:00"/>
    <d v="2025-03-25T00:00:00"/>
    <s v="Adult African Drumming"/>
    <x v="0"/>
    <s v="La Cantera Arts Conservatory"/>
    <s v="1050 N Westmoreland #328"/>
    <n v="75211"/>
    <n v="4"/>
    <n v="0"/>
    <n v="7"/>
    <n v="28"/>
    <m/>
  </r>
  <r>
    <x v="18"/>
    <x v="0"/>
    <d v="2025-03-04T00:00:00"/>
    <d v="2025-03-25T00:00:00"/>
    <s v="Biligual Yoga TUES 9 am - 10am"/>
    <x v="0"/>
    <s v="La Cantera Arts Conservatory"/>
    <s v="1050 N Westmoreland #328"/>
    <n v="75211"/>
    <n v="3"/>
    <m/>
    <n v="5"/>
    <n v="15"/>
    <m/>
  </r>
  <r>
    <x v="43"/>
    <x v="5"/>
    <d v="2025-03-04T00:00:00"/>
    <d v="2025-03-04T00:00:00"/>
    <s v="Concerts for Seniors - Dallas Area"/>
    <x v="0"/>
    <s v="The Tradition Lovers Lane: IL"/>
    <s v="5850 E. Lovers Lane"/>
    <s v="75206"/>
    <n v="1"/>
    <n v="0"/>
    <n v="100"/>
    <n v="100"/>
    <m/>
  </r>
  <r>
    <x v="43"/>
    <x v="5"/>
    <d v="2025-03-04T00:00:00"/>
    <d v="2025-03-04T00:00:00"/>
    <s v="Concerts for Seniors - Dallas Area"/>
    <x v="0"/>
    <s v="The Tradition Lovers Lane: IL"/>
    <s v="5850 E. Lovers Lane"/>
    <s v="75206"/>
    <n v="1"/>
    <n v="0"/>
    <n v="100"/>
    <n v="100"/>
    <m/>
  </r>
  <r>
    <x v="43"/>
    <x v="5"/>
    <d v="2025-03-04T00:00:00"/>
    <d v="2025-03-04T00:00:00"/>
    <s v="Concerts for Seniors - Dallas Area"/>
    <x v="0"/>
    <s v="Highland Springs: AL"/>
    <s v="7910 Frankford Rd"/>
    <s v="75252"/>
    <n v="1"/>
    <n v="0"/>
    <n v="65"/>
    <n v="65"/>
    <m/>
  </r>
  <r>
    <x v="43"/>
    <x v="5"/>
    <d v="2025-03-04T00:00:00"/>
    <d v="2025-03-04T00:00:00"/>
    <s v="Concerts for Seniors - Dallas Area"/>
    <x v="0"/>
    <s v="Highland Springs: AL"/>
    <s v="7910 Frankford Rd"/>
    <s v="75252"/>
    <n v="1"/>
    <n v="0"/>
    <n v="65"/>
    <n v="65"/>
    <m/>
  </r>
  <r>
    <x v="43"/>
    <x v="5"/>
    <d v="2025-03-04T00:00:00"/>
    <d v="2025-03-04T00:00:00"/>
    <s v="Concerts for Seniors - Dallas Area"/>
    <x v="0"/>
    <s v="Villa at Mountain View"/>
    <s v="2918 Duncanville Road"/>
    <s v="75211"/>
    <n v="1"/>
    <n v="0"/>
    <n v="35"/>
    <n v="35"/>
    <m/>
  </r>
  <r>
    <x v="43"/>
    <x v="5"/>
    <d v="2025-03-04T00:00:00"/>
    <d v="2025-03-04T00:00:00"/>
    <s v="Concerts for Seniors - Dallas Area"/>
    <x v="0"/>
    <s v="Villa at Mountain View"/>
    <s v="2918 Duncanville Road"/>
    <s v="75211"/>
    <n v="1"/>
    <n v="0"/>
    <n v="35"/>
    <n v="35"/>
    <m/>
  </r>
  <r>
    <x v="43"/>
    <x v="5"/>
    <d v="2025-03-04T00:00:00"/>
    <d v="2025-03-04T00:00:00"/>
    <s v="Concerts for Seniors - Dallas Area"/>
    <x v="0"/>
    <s v="Lakewest Rehabilitation and Skilled Care"/>
    <s v="2450 Bickers Street"/>
    <s v="75212"/>
    <n v="1"/>
    <n v="0"/>
    <n v="45"/>
    <n v="45"/>
    <m/>
  </r>
  <r>
    <x v="43"/>
    <x v="5"/>
    <d v="2025-03-04T00:00:00"/>
    <d v="2025-03-04T00:00:00"/>
    <s v="Concerts for Seniors - Dallas Area"/>
    <x v="0"/>
    <s v="Lakewest Rehabilitation and Skilled Care"/>
    <s v="2450 Bickers Street"/>
    <s v="75212"/>
    <n v="1"/>
    <n v="0"/>
    <n v="45"/>
    <n v="45"/>
    <m/>
  </r>
  <r>
    <x v="0"/>
    <x v="1"/>
    <d v="2025-03-04T00:00:00"/>
    <d v="2025-03-04T00:00:00"/>
    <s v="Professional Ballet Folklorico Company"/>
    <x v="0"/>
    <s v="Anita Martinez Recreation Center"/>
    <s v="3212 N Winnetka Ave, Dallas, TX 75212"/>
    <n v="75212"/>
    <n v="1"/>
    <n v="8"/>
    <n v="0"/>
    <n v="8"/>
    <s v=" "/>
  </r>
  <r>
    <x v="1"/>
    <x v="0"/>
    <d v="2025-03-04T00:00:00"/>
    <d v="2025-03-04T00:00:00"/>
    <s v="Streamliners Enrichment (Mystery Box)"/>
    <x v="0"/>
    <s v="Frank Guzick Elementary (DISD)"/>
    <s v="5000 Berridge Ln, Dallas, Tx"/>
    <n v="75227"/>
    <n v="6"/>
    <m/>
    <n v="95"/>
    <n v="95"/>
    <m/>
  </r>
  <r>
    <x v="1"/>
    <x v="0"/>
    <d v="2025-03-04T00:00:00"/>
    <d v="2025-03-04T00:00:00"/>
    <s v="Streamliners Enrichment (GeoDance)"/>
    <x v="0"/>
    <s v="Our Lady of Perpetual Help"/>
    <s v="7625 Cortland Avenue Dallas, TX"/>
    <n v="75235"/>
    <n v="8"/>
    <n v="54"/>
    <m/>
    <n v="54"/>
    <m/>
  </r>
  <r>
    <x v="7"/>
    <x v="0"/>
    <d v="2025-03-04T00:00:00"/>
    <d v="2025-03-04T00:00:00"/>
    <s v="(A)Live"/>
    <x v="0"/>
    <s v="Rosemont Upper School"/>
    <s v="719 N Montclair Ave"/>
    <n v="75208"/>
    <n v="1"/>
    <n v="0"/>
    <n v="7"/>
    <n v="7"/>
    <m/>
  </r>
  <r>
    <x v="7"/>
    <x v="0"/>
    <d v="2025-03-04T00:00:00"/>
    <d v="2025-03-04T00:00:00"/>
    <s v="(A)Live"/>
    <x v="0"/>
    <s v="Sudie L. Williams TAG Academy"/>
    <s v="4518 Pomona Rd"/>
    <n v="75209"/>
    <n v="1"/>
    <n v="0"/>
    <n v="6"/>
    <n v="6"/>
    <m/>
  </r>
  <r>
    <x v="7"/>
    <x v="0"/>
    <d v="2025-03-04T00:00:00"/>
    <d v="2025-03-04T00:00:00"/>
    <s v="Dallas Game Design"/>
    <x v="0"/>
    <s v="Big Thought HQ"/>
    <s v="1409 Botham Jean Blvd., Suite 1015"/>
    <n v="75215"/>
    <n v="1"/>
    <n v="0"/>
    <n v="12"/>
    <n v="12"/>
    <m/>
  </r>
  <r>
    <x v="7"/>
    <x v="0"/>
    <d v="2025-03-04T00:00:00"/>
    <d v="2025-03-04T00:00:00"/>
    <s v="Thriving Minds After School "/>
    <x v="0"/>
    <s v="Anne Frank Elementary School"/>
    <s v="5201 Celestial Rd"/>
    <n v="75254"/>
    <n v="1"/>
    <n v="0"/>
    <n v="33"/>
    <n v="33"/>
    <m/>
  </r>
  <r>
    <x v="7"/>
    <x v="0"/>
    <d v="2025-03-04T00:00:00"/>
    <d v="2025-03-04T00:00:00"/>
    <s v="Thriving Minds After School "/>
    <x v="0"/>
    <s v="Lakewood Elementary School"/>
    <s v="3000 Hillbrook St"/>
    <n v="75214"/>
    <n v="1"/>
    <n v="0"/>
    <n v="34"/>
    <n v="34"/>
    <m/>
  </r>
  <r>
    <x v="7"/>
    <x v="0"/>
    <d v="2025-03-04T00:00:00"/>
    <d v="2025-03-04T00:00:00"/>
    <s v="Thriving Minds After School"/>
    <x v="0"/>
    <s v="Montessori Academy at Onesimo Hernandez"/>
    <s v="5555 Maple Ave"/>
    <n v="75235"/>
    <n v="1"/>
    <n v="0"/>
    <n v="45"/>
    <n v="45"/>
    <m/>
  </r>
  <r>
    <x v="7"/>
    <x v="0"/>
    <d v="2025-03-04T00:00:00"/>
    <d v="2025-03-04T00:00:00"/>
    <s v="Thriving Minds After School"/>
    <x v="0"/>
    <s v="Prestonwood Montessori at E.D. Walker"/>
    <s v="5700 Wozencraft Dr"/>
    <s v=" 75230"/>
    <n v="1"/>
    <n v="0"/>
    <n v="55"/>
    <n v="55"/>
    <m/>
  </r>
  <r>
    <x v="7"/>
    <x v="0"/>
    <d v="2025-03-04T00:00:00"/>
    <d v="2025-03-04T00:00:00"/>
    <s v="Thriving Minds After School"/>
    <x v="0"/>
    <s v="Rosemont Lower School"/>
    <s v="1919 Stevens Forest Dr"/>
    <n v="75208"/>
    <n v="1"/>
    <n v="0"/>
    <n v="82"/>
    <n v="82"/>
    <m/>
  </r>
  <r>
    <x v="7"/>
    <x v="0"/>
    <d v="2025-03-04T00:00:00"/>
    <d v="2025-03-04T00:00:00"/>
    <s v="Thriving Minds After School"/>
    <x v="0"/>
    <s v="Rosemont Upper School"/>
    <s v="719 N Montclair Ave"/>
    <n v="75208"/>
    <n v="1"/>
    <n v="0"/>
    <n v="11"/>
    <n v="11"/>
    <m/>
  </r>
  <r>
    <x v="7"/>
    <x v="0"/>
    <d v="2025-03-04T00:00:00"/>
    <d v="2025-03-04T00:00:00"/>
    <s v="Thriving Minds After School"/>
    <x v="0"/>
    <s v="Sudie L. Williams TAG Academy"/>
    <s v="4518 Pomona Rd"/>
    <n v="75209"/>
    <n v="1"/>
    <n v="0"/>
    <n v="6"/>
    <n v="6"/>
    <m/>
  </r>
  <r>
    <x v="7"/>
    <x v="0"/>
    <d v="2025-03-04T00:00:00"/>
    <d v="2025-03-04T00:00:00"/>
    <s v="Thriving Minds After School"/>
    <x v="0"/>
    <s v="Harry C. Withers Elementary School"/>
    <s v="3959 Northhaven Rd"/>
    <n v="75229"/>
    <n v="1"/>
    <n v="0"/>
    <n v="64"/>
    <n v="64"/>
    <n v="2"/>
  </r>
  <r>
    <x v="7"/>
    <x v="6"/>
    <d v="2025-03-04T00:00:00"/>
    <d v="2025-03-04T00:00:00"/>
    <s v="Community networking meeting"/>
    <x v="0"/>
    <s v="Pegasus park / Conference room"/>
    <s v="3000 pegasus park dr. Dallas"/>
    <n v="75247"/>
    <n v="1"/>
    <n v="0"/>
    <n v="42"/>
    <n v="42"/>
    <m/>
  </r>
  <r>
    <x v="7"/>
    <x v="0"/>
    <d v="2025-03-04T00:00:00"/>
    <d v="2025-03-04T00:00:00"/>
    <s v="6DQ-R - Observation"/>
    <x v="0"/>
    <s v="Prestonwood Montessori at E.D. Walker"/>
    <s v="5700 Wozencraft Dr"/>
    <s v=" 75230"/>
    <n v="1"/>
    <n v="0"/>
    <n v="9"/>
    <n v="9"/>
    <m/>
  </r>
  <r>
    <x v="16"/>
    <x v="0"/>
    <d v="2025-03-04T00:00:00"/>
    <d v="2025-03-04T00:00:00"/>
    <s v="Citywide Youth Program"/>
    <x v="0"/>
    <s v="Vickery Meadow Youth Development Foundation"/>
    <s v="7110 Holly Hill Dr"/>
    <n v="75231"/>
    <n v="1"/>
    <m/>
    <n v="8"/>
    <n v="8"/>
    <m/>
  </r>
  <r>
    <x v="16"/>
    <x v="0"/>
    <d v="2025-03-04T00:00:00"/>
    <d v="2025-03-06T00:00:00"/>
    <s v="Access SPED Workshop"/>
    <x v="0"/>
    <s v="Seagoville High School"/>
    <s v="15920 Seagoville Rd"/>
    <n v="75253"/>
    <n v="3"/>
    <m/>
    <n v="52"/>
    <n v="52"/>
    <m/>
  </r>
  <r>
    <x v="16"/>
    <x v="0"/>
    <d v="2025-03-04T00:00:00"/>
    <d v="2025-03-04T00:00:00"/>
    <s v="Go van Gogh"/>
    <x v="0"/>
    <s v="William M. Anderson Elementary"/>
    <s v="620 N. St. Augustine Dr."/>
    <n v="75217"/>
    <n v="1"/>
    <m/>
    <n v="8"/>
    <n v="8"/>
    <m/>
  </r>
  <r>
    <x v="20"/>
    <x v="6"/>
    <d v="2025-03-04T00:00:00"/>
    <d v="2025-03-31T00:00:00"/>
    <s v="Dallas Mavericks Youth Art Competition"/>
    <x v="0"/>
    <s v="African American Museum"/>
    <s v="3536 Grand Avenue"/>
    <n v="75210"/>
    <n v="21"/>
    <m/>
    <m/>
    <n v="0"/>
    <m/>
  </r>
  <r>
    <x v="21"/>
    <x v="0"/>
    <d v="2025-03-04T00:00:00"/>
    <d v="2025-03-04T00:00:00"/>
    <s v="D-PAC"/>
    <x v="0"/>
    <s v="Bryan Adams High School"/>
    <s v="2101 Millmar Dr. "/>
    <n v="75228"/>
    <n v="1"/>
    <n v="0"/>
    <n v="24"/>
    <n v="24"/>
    <n v="10"/>
  </r>
  <r>
    <x v="27"/>
    <x v="0"/>
    <d v="2025-03-04T00:00:00"/>
    <d v="2025-03-04T00:00:00"/>
    <s v="D-PAC"/>
    <x v="0"/>
    <s v="Bryan Adams High School"/>
    <s v="2101 Millmar Dr."/>
    <n v="75228"/>
    <n v="1"/>
    <n v="0"/>
    <n v="24"/>
    <n v="24"/>
    <m/>
  </r>
  <r>
    <x v="26"/>
    <x v="3"/>
    <d v="2025-03-04T00:00:00"/>
    <d v="2025-03-04T00:00:00"/>
    <s v="Stakeholders Meeting"/>
    <x v="0"/>
    <s v="TBAAL "/>
    <s v="1309 Canton Street"/>
    <n v="75201"/>
    <n v="1"/>
    <n v="0"/>
    <n v="210"/>
    <n v="210"/>
    <m/>
  </r>
  <r>
    <x v="33"/>
    <x v="5"/>
    <d v="2025-03-04T00:00:00"/>
    <d v="2025-03-04T00:00:00"/>
    <s v="Touring Opera Performance"/>
    <x v="0"/>
    <s v="Geneva Heights Elementary"/>
    <s v="5895 Goodwin Ave"/>
    <n v="75206"/>
    <n v="1"/>
    <n v="0"/>
    <n v="202"/>
    <n v="202"/>
    <m/>
  </r>
  <r>
    <x v="30"/>
    <x v="1"/>
    <d v="2025-03-04T00:00:00"/>
    <d v="2025-03-19T00:00:00"/>
    <s v="Intimate Apparel"/>
    <x v="0"/>
    <s v="Norma Young Arena Stage"/>
    <s v="2688 Laclede St., #120"/>
    <n v="75201"/>
    <n v="20"/>
    <n v="0"/>
    <n v="15"/>
    <n v="15"/>
    <m/>
  </r>
  <r>
    <x v="31"/>
    <x v="1"/>
    <d v="2025-03-04T00:00:00"/>
    <d v="2025-03-04T00:00:00"/>
    <s v="Season 45 Rehearsal"/>
    <x v="0"/>
    <s v="First Presbyterian Church"/>
    <s v="1835 Young Street"/>
    <n v="75201"/>
    <n v="250"/>
    <m/>
    <m/>
    <n v="250"/>
    <m/>
  </r>
  <r>
    <x v="1"/>
    <x v="0"/>
    <d v="2025-03-04T00:00:00"/>
    <d v="2025-03-04T00:00:00"/>
    <s v="Virtual Learning "/>
    <x v="1"/>
    <s v="Virtual Learning"/>
    <s v="8117 Preston Rd Dallas, TX"/>
    <n v="75225"/>
    <n v="1"/>
    <m/>
    <n v="1"/>
    <n v="1"/>
    <m/>
  </r>
  <r>
    <x v="7"/>
    <x v="0"/>
    <d v="2025-03-04T00:00:00"/>
    <d v="2025-03-04T00:00:00"/>
    <s v="Friends of PTECH / Edgewood ISD - Stafford Elementary"/>
    <x v="1"/>
    <s v="Virtual"/>
    <s v="Virtual"/>
    <s v="Virtual"/>
    <n v="1"/>
    <n v="0"/>
    <n v="1"/>
    <n v="1"/>
    <m/>
  </r>
  <r>
    <x v="14"/>
    <x v="9"/>
    <d v="2025-03-04T00:00:00"/>
    <d v="2025-03-04T00:00:00"/>
    <s v="Freeport High School"/>
    <x v="1"/>
    <s v="The Sixth Floor Museum at Dealey Plaza"/>
    <s v="411 Elm Street"/>
    <n v="75202"/>
    <n v="1"/>
    <n v="21"/>
    <n v="0"/>
    <n v="21"/>
    <m/>
  </r>
  <r>
    <x v="18"/>
    <x v="0"/>
    <d v="2025-03-04T00:00:00"/>
    <d v="2025-03-25T00:00:00"/>
    <s v="Kids African Drumming"/>
    <x v="0"/>
    <s v="La Cantera Arts Conservatory"/>
    <s v="1050 N Westmoreland #328"/>
    <n v="75211"/>
    <n v="4"/>
    <n v="0"/>
    <n v="5"/>
    <n v="20"/>
    <m/>
  </r>
  <r>
    <x v="18"/>
    <x v="0"/>
    <d v="2025-03-04T00:00:00"/>
    <d v="2025-03-25T00:00:00"/>
    <s v="Adult African Drumming"/>
    <x v="0"/>
    <s v="La Cantera Arts Conservatory"/>
    <s v="1050 N Westmoreland #328"/>
    <n v="75211"/>
    <n v="4"/>
    <n v="0"/>
    <n v="7"/>
    <n v="28"/>
    <m/>
  </r>
  <r>
    <x v="18"/>
    <x v="0"/>
    <d v="2025-03-05T00:00:00"/>
    <d v="2025-03-26T00:00:00"/>
    <s v="Inter. WED Dance w live guitar - "/>
    <x v="0"/>
    <s v="North Texas Performing Arts"/>
    <s v="12300 N Inwood Rd "/>
    <n v="75244"/>
    <n v="4"/>
    <n v="0"/>
    <n v="8"/>
    <n v="32"/>
    <m/>
  </r>
  <r>
    <x v="18"/>
    <x v="0"/>
    <d v="2025-03-05T00:00:00"/>
    <d v="2025-03-26T00:00:00"/>
    <s v="WED Music Class "/>
    <x v="0"/>
    <s v="North Texas Performing Arts"/>
    <s v="12300 N Inwood Rd "/>
    <n v="75244"/>
    <n v="4"/>
    <n v="0"/>
    <n v="7"/>
    <n v="28"/>
    <m/>
  </r>
  <r>
    <x v="43"/>
    <x v="5"/>
    <d v="2025-03-05T00:00:00"/>
    <d v="2025-03-05T00:00:00"/>
    <s v="Concerts for Seniors - Dallas Area"/>
    <x v="0"/>
    <s v="NorthPark Presbyterian Church"/>
    <s v="9555 N Central Expy "/>
    <s v="75231"/>
    <n v="1"/>
    <n v="0"/>
    <n v="30"/>
    <n v="30"/>
    <m/>
  </r>
  <r>
    <x v="43"/>
    <x v="5"/>
    <d v="2025-03-05T00:00:00"/>
    <d v="2025-03-05T00:00:00"/>
    <s v="Concerts for Seniors - Dallas Area"/>
    <x v="0"/>
    <s v="NorthPark Presbyterian Church"/>
    <s v="9555 N Central Expy "/>
    <s v="75231"/>
    <n v="1"/>
    <n v="0"/>
    <n v="30"/>
    <n v="30"/>
    <m/>
  </r>
  <r>
    <x v="0"/>
    <x v="0"/>
    <d v="2025-03-05T00:00:00"/>
    <d v="2025-03-05T00:00:00"/>
    <s v="Senior Ballet Folklorico Company"/>
    <x v="0"/>
    <s v="Exall Park Recreation Center"/>
    <s v="1355 Adair St, Dallas, TX"/>
    <n v="75204"/>
    <n v="1"/>
    <n v="3"/>
    <n v="0"/>
    <n v="3"/>
    <m/>
  </r>
  <r>
    <x v="0"/>
    <x v="0"/>
    <d v="2025-03-05T00:00:00"/>
    <d v="2025-03-05T00:00:00"/>
    <s v="Classical Ballet Kids"/>
    <x v="0"/>
    <s v="Bachman Recreation Center"/>
    <s v="2750 Bachman Dr, Dallas, TX"/>
    <n v="75220"/>
    <n v="1"/>
    <n v="8"/>
    <n v="0"/>
    <n v="8"/>
    <m/>
  </r>
  <r>
    <x v="0"/>
    <x v="0"/>
    <d v="2025-03-05T00:00:00"/>
    <d v="2025-03-05T00:00:00"/>
    <s v="Ballet Folklorico Kids"/>
    <x v="0"/>
    <s v="Bachman Recreation Center"/>
    <s v="2750 Bachman Dr, Dallas, TX"/>
    <n v="75220"/>
    <n v="1"/>
    <n v="14"/>
    <n v="0"/>
    <n v="14"/>
    <m/>
  </r>
  <r>
    <x v="0"/>
    <x v="1"/>
    <d v="2025-03-05T00:00:00"/>
    <d v="2025-03-05T00:00:00"/>
    <s v="Junior Professional Company"/>
    <x v="0"/>
    <s v="Anita Martinez Recreation Center"/>
    <s v="3212 N Winnetka Ave, Dallas, TX 75212"/>
    <m/>
    <n v="1"/>
    <n v="11"/>
    <n v="0"/>
    <n v="11"/>
    <m/>
  </r>
  <r>
    <x v="1"/>
    <x v="0"/>
    <d v="2025-03-05T00:00:00"/>
    <d v="2025-03-05T00:00:00"/>
    <s v="Streamliners Enrichment (GeoDance)"/>
    <x v="0"/>
    <s v="Uplift White Rock Prep"/>
    <s v="7370 Valley Glen Drive, Dallas, TX"/>
    <n v="75228"/>
    <n v="8"/>
    <m/>
    <n v="85"/>
    <n v="85"/>
    <m/>
  </r>
  <r>
    <x v="7"/>
    <x v="0"/>
    <d v="2025-03-05T00:00:00"/>
    <d v="2025-03-05T00:00:00"/>
    <s v="Dallas Game Design"/>
    <x v="0"/>
    <s v="Big Thought HQ"/>
    <s v="1409 Botham Jean Blvd., Suite 1015"/>
    <n v="75215"/>
    <n v="1"/>
    <n v="0"/>
    <n v="12"/>
    <n v="12"/>
    <m/>
  </r>
  <r>
    <x v="7"/>
    <x v="0"/>
    <d v="2025-03-05T00:00:00"/>
    <d v="2025-03-05T00:00:00"/>
    <s v="Thriving Minds After School "/>
    <x v="0"/>
    <s v="Anne Frank Elementary School"/>
    <s v="5201 Celestial Rd"/>
    <n v="75254"/>
    <n v="1"/>
    <n v="0"/>
    <n v="34"/>
    <n v="34"/>
    <m/>
  </r>
  <r>
    <x v="46"/>
    <x v="4"/>
    <d v="2025-03-05T00:00:00"/>
    <d v="2025-03-31T00:00:00"/>
    <s v="Choral Music Education Initiative"/>
    <x v="1"/>
    <s v="Yvonne A. Ewell Townview Center"/>
    <s v="1201 E 8th St"/>
    <n v="75203"/>
    <n v="10"/>
    <n v="0"/>
    <n v="149"/>
    <n v="149"/>
    <m/>
  </r>
  <r>
    <x v="7"/>
    <x v="0"/>
    <d v="2025-03-05T00:00:00"/>
    <d v="2025-03-05T00:00:00"/>
    <s v="Thriving Minds After School "/>
    <x v="0"/>
    <s v="Lakewood Elementary School"/>
    <s v="3000 Hillbrook St"/>
    <n v="75214"/>
    <n v="1"/>
    <n v="0"/>
    <n v="37"/>
    <n v="37"/>
    <m/>
  </r>
  <r>
    <x v="7"/>
    <x v="0"/>
    <d v="2025-03-05T00:00:00"/>
    <d v="2025-03-05T00:00:00"/>
    <s v="Thriving Minds After School"/>
    <x v="0"/>
    <s v="Montessori Academy at Onesimo Hernandez"/>
    <s v="5555 Maple Ave"/>
    <n v="75235"/>
    <n v="1"/>
    <n v="0"/>
    <n v="44"/>
    <n v="44"/>
    <n v="2"/>
  </r>
  <r>
    <x v="7"/>
    <x v="0"/>
    <d v="2025-03-05T00:00:00"/>
    <d v="2025-03-05T00:00:00"/>
    <s v="Thriving Minds After School"/>
    <x v="0"/>
    <s v="Rosemont Lower School"/>
    <s v="1919 Stevens Forest Dr"/>
    <n v="75208"/>
    <n v="1"/>
    <n v="0"/>
    <n v="89"/>
    <n v="89"/>
    <m/>
  </r>
  <r>
    <x v="7"/>
    <x v="0"/>
    <d v="2025-03-05T00:00:00"/>
    <d v="2025-03-05T00:00:00"/>
    <s v="Thriving Minds After School"/>
    <x v="0"/>
    <s v="Rosemont Upper School"/>
    <s v="719 N Montclair Ave"/>
    <n v="75208"/>
    <n v="1"/>
    <n v="0"/>
    <n v="19"/>
    <n v="19"/>
    <m/>
  </r>
  <r>
    <x v="7"/>
    <x v="0"/>
    <d v="2025-03-05T00:00:00"/>
    <d v="2025-03-05T00:00:00"/>
    <s v="Thriving Minds After School"/>
    <x v="0"/>
    <s v="Harry C. Withers Elementary School"/>
    <s v="3959 Northhaven Rd"/>
    <n v="75229"/>
    <n v="1"/>
    <n v="0"/>
    <n v="72"/>
    <n v="72"/>
    <m/>
  </r>
  <r>
    <x v="7"/>
    <x v="0"/>
    <d v="2025-03-05T00:00:00"/>
    <d v="2025-03-05T00:00:00"/>
    <s v="6DQ-R - Observation"/>
    <x v="0"/>
    <s v="Lakewood Elementary School"/>
    <s v="3000 Hillbrook St"/>
    <n v="75214"/>
    <n v="1"/>
    <n v="0"/>
    <n v="15"/>
    <n v="15"/>
    <m/>
  </r>
  <r>
    <x v="7"/>
    <x v="0"/>
    <d v="2025-03-05T00:00:00"/>
    <d v="2025-03-05T00:00:00"/>
    <s v="6DQ-R - Observation"/>
    <x v="0"/>
    <s v="Montessori Academy at Onesimo Hernandez"/>
    <s v="5555 Maple Ave"/>
    <n v="75235"/>
    <n v="1"/>
    <n v="0"/>
    <n v="1"/>
    <n v="1"/>
    <m/>
  </r>
  <r>
    <x v="7"/>
    <x v="0"/>
    <d v="2025-03-05T00:00:00"/>
    <d v="2025-03-05T00:00:00"/>
    <s v="Launching:Youth-Centered Spaces"/>
    <x v="0"/>
    <s v="Big Thought HQ"/>
    <s v="1409 Botham Jean Blvd., Suite 1015"/>
    <n v="75215"/>
    <n v="1"/>
    <n v="0"/>
    <n v="13"/>
    <n v="13"/>
    <m/>
  </r>
  <r>
    <x v="13"/>
    <x v="3"/>
    <d v="2025-03-05T00:00:00"/>
    <d v="2025-03-31T00:00:00"/>
    <s v="Rental- non-arts"/>
    <x v="0"/>
    <s v="Rosewood Center for Family Arts"/>
    <s v="5938 Skillman St"/>
    <n v="75231"/>
    <n v="8"/>
    <m/>
    <n v="185"/>
    <n v="185"/>
    <m/>
  </r>
  <r>
    <x v="17"/>
    <x v="5"/>
    <d v="2025-03-05T00:00:00"/>
    <d v="2025-03-26T00:00:00"/>
    <s v="Community Workshop"/>
    <x v="0"/>
    <s v="Jubilee Park &amp; Recreation Center"/>
    <s v="907 Bank St"/>
    <n v="75223"/>
    <n v="3"/>
    <n v="0"/>
    <n v="20"/>
    <n v="60"/>
    <m/>
  </r>
  <r>
    <x v="39"/>
    <x v="0"/>
    <d v="2025-03-05T00:00:00"/>
    <d v="2025-03-05T00:00:00"/>
    <s v="Mentoring/Clinic (CR)"/>
    <x v="0"/>
    <s v="Franklin MS"/>
    <s v="6920 Meadow Rd, Dallas"/>
    <n v="75230"/>
    <n v="1"/>
    <n v="0"/>
    <n v="15"/>
    <n v="15"/>
    <m/>
  </r>
  <r>
    <x v="21"/>
    <x v="0"/>
    <d v="2025-03-05T00:00:00"/>
    <d v="2025-03-26T00:00:00"/>
    <s v="D-PAC"/>
    <x v="0"/>
    <s v="Conrad High School"/>
    <s v="7502 Fair Oaks Ave"/>
    <n v="75231"/>
    <n v="2"/>
    <n v="0"/>
    <n v="10"/>
    <n v="10"/>
    <m/>
  </r>
  <r>
    <x v="21"/>
    <x v="0"/>
    <d v="2025-03-05T00:00:00"/>
    <d v="2025-03-26T00:00:00"/>
    <s v="D-PAC"/>
    <x v="0"/>
    <s v="Adamson High School"/>
    <s v="309 E. Ninth St. "/>
    <n v="75203"/>
    <n v="3"/>
    <n v="0"/>
    <n v="3"/>
    <n v="3"/>
    <n v="10"/>
  </r>
  <r>
    <x v="21"/>
    <x v="0"/>
    <d v="2025-03-05T00:00:00"/>
    <d v="2025-02-28T00:00:00"/>
    <s v="D-PAC"/>
    <x v="0"/>
    <s v="Wilmer-Hutchins High Shool "/>
    <s v="5520 Langdon Rd"/>
    <n v="75241"/>
    <n v="2"/>
    <n v="0"/>
    <n v="9"/>
    <n v="9"/>
    <n v="2"/>
  </r>
  <r>
    <x v="21"/>
    <x v="0"/>
    <d v="2025-03-05T00:00:00"/>
    <d v="2025-03-05T00:00:00"/>
    <s v="D-PAC"/>
    <x v="0"/>
    <s v="Carter High School"/>
    <s v="1819 Wheatland"/>
    <n v="75232"/>
    <n v="1"/>
    <n v="0"/>
    <n v="9"/>
    <n v="9"/>
    <n v="2"/>
  </r>
  <r>
    <x v="27"/>
    <x v="0"/>
    <d v="2025-03-05T00:00:00"/>
    <d v="2025-03-26T00:00:00"/>
    <s v="D-PAC"/>
    <x v="0"/>
    <s v="Conrad High School"/>
    <s v="7502 Fair Oaks Ave"/>
    <n v="75231"/>
    <n v="2"/>
    <n v="0"/>
    <n v="10"/>
    <n v="10"/>
    <m/>
  </r>
  <r>
    <x v="27"/>
    <x v="0"/>
    <d v="2025-03-05T00:00:00"/>
    <d v="2025-03-26T00:00:00"/>
    <s v="D-PAC"/>
    <x v="0"/>
    <s v="Adamson High School"/>
    <s v="309 E. Ninth St."/>
    <n v="75203"/>
    <n v="3"/>
    <n v="0"/>
    <n v="3"/>
    <n v="3"/>
    <m/>
  </r>
  <r>
    <x v="27"/>
    <x v="0"/>
    <d v="2025-03-05T00:00:00"/>
    <d v="2025-02-28T00:00:00"/>
    <s v="D-PAC"/>
    <x v="0"/>
    <s v="Wilmer-Hutchins High Shool"/>
    <s v="5520 Langdon Rd"/>
    <n v="75241"/>
    <n v="2"/>
    <n v="0"/>
    <n v="9"/>
    <n v="9"/>
    <m/>
  </r>
  <r>
    <x v="27"/>
    <x v="0"/>
    <d v="2025-03-05T00:00:00"/>
    <d v="2025-03-05T00:00:00"/>
    <s v="D-PAC"/>
    <x v="0"/>
    <s v="Carter High School"/>
    <s v="1819 Wheatland"/>
    <n v="75232"/>
    <n v="1"/>
    <n v="0"/>
    <n v="9"/>
    <n v="9"/>
    <m/>
  </r>
  <r>
    <x v="22"/>
    <x v="9"/>
    <d v="2025-03-05T00:00:00"/>
    <d v="2025-03-05T00:00:00"/>
    <s v="Guided Tour: GROW Rosemont Elementary"/>
    <x v="0"/>
    <s v="Nasher Sculpture Center"/>
    <s v="2001 Flora St. "/>
    <n v="75201"/>
    <n v="1"/>
    <m/>
    <n v="60"/>
    <n v="60"/>
    <m/>
  </r>
  <r>
    <x v="22"/>
    <x v="9"/>
    <d v="2025-03-05T00:00:00"/>
    <d v="2025-03-05T00:00:00"/>
    <s v="Guided Tour: L. W. Kahn Elementary"/>
    <x v="0"/>
    <s v="Nasher Sculpture Center"/>
    <s v="2001 Flora St. "/>
    <n v="75201"/>
    <n v="1"/>
    <m/>
    <n v="60"/>
    <n v="60"/>
    <m/>
  </r>
  <r>
    <x v="22"/>
    <x v="0"/>
    <d v="2025-03-05T00:00:00"/>
    <d v="2025-03-05T00:00:00"/>
    <s v="Outreach Program: North Oak Cliff Library"/>
    <x v="0"/>
    <s v="North Oak Cliff Library"/>
    <s v="302 W. 10th St. "/>
    <n v="75208"/>
    <n v="1"/>
    <m/>
    <n v="15"/>
    <n v="15"/>
    <m/>
  </r>
  <r>
    <x v="51"/>
    <x v="0"/>
    <d v="2025-03-05T00:00:00"/>
    <d v="2025-03-05T00:00:00"/>
    <s v="OutLoud Voices: Afterschool Arts Workshops"/>
    <x v="0"/>
    <s v="Bath House Cultural Center"/>
    <s v="521 E Lawther Dr"/>
    <n v="75218"/>
    <n v="1"/>
    <n v="0"/>
    <n v="15"/>
    <n v="15"/>
    <m/>
  </r>
  <r>
    <x v="24"/>
    <x v="0"/>
    <d v="2025-03-05T00:00:00"/>
    <d v="2025-03-24T00:00:00"/>
    <s v="Onsite Lab: Solar Superstars"/>
    <x v="0"/>
    <s v="Perot Museum of Nature and Science"/>
    <s v="2201 N Field Street"/>
    <n v="75201"/>
    <n v="2"/>
    <n v="30"/>
    <n v="4"/>
    <n v="34"/>
    <m/>
  </r>
  <r>
    <x v="24"/>
    <x v="0"/>
    <d v="2025-03-05T00:00:00"/>
    <d v="2025-03-05T00:00:00"/>
    <s v="Tech Truck "/>
    <x v="0"/>
    <s v="Brother Bills Helping Hand"/>
    <s v="2300 Canda Dr"/>
    <n v="75212"/>
    <n v="1"/>
    <m/>
    <n v="12"/>
    <n v="12"/>
    <m/>
  </r>
  <r>
    <x v="33"/>
    <x v="3"/>
    <d v="2025-03-05T00:00:00"/>
    <d v="2025-03-05T00:00:00"/>
    <s v="LA BOHEME Crescendo Wednesday Pre-Show Mixer"/>
    <x v="0"/>
    <s v="Winspear Opera House"/>
    <s v="2403 Flora St"/>
    <n v="75201"/>
    <n v="1"/>
    <n v="0"/>
    <n v="77"/>
    <n v="77"/>
    <m/>
  </r>
  <r>
    <x v="33"/>
    <x v="3"/>
    <d v="2025-03-05T00:00:00"/>
    <d v="2025-03-05T00:00:00"/>
    <s v="PRIDE Night at the Opera (Spring)"/>
    <x v="0"/>
    <s v="Winspear Opera House"/>
    <s v="2403 Flora St"/>
    <n v="75201"/>
    <n v="1"/>
    <n v="0"/>
    <n v="75"/>
    <n v="75"/>
    <m/>
  </r>
  <r>
    <x v="16"/>
    <x v="0"/>
    <d v="2025-03-05T00:00:00"/>
    <d v="2025-03-05T00:00:00"/>
    <s v="Adult Program"/>
    <x v="1"/>
    <s v="Teams"/>
    <s v="Virtual"/>
    <s v="Virtual"/>
    <n v="1"/>
    <m/>
    <n v="17"/>
    <n v="17"/>
    <m/>
  </r>
  <r>
    <x v="18"/>
    <x v="0"/>
    <d v="2025-03-06T00:00:00"/>
    <d v="2025-03-27T00:00:00"/>
    <s v="Salsa Class"/>
    <x v="0"/>
    <s v="La Cantera Arts Conservatory"/>
    <s v="1050 N Wesmoreland #328"/>
    <n v="75211"/>
    <n v="4"/>
    <n v="0"/>
    <n v="5"/>
    <n v="20"/>
    <m/>
  </r>
  <r>
    <x v="18"/>
    <x v="0"/>
    <d v="2025-03-06T00:00:00"/>
    <d v="2025-03-27T00:00:00"/>
    <s v="Biligual Yoga THURS  9 am - 10am"/>
    <x v="0"/>
    <s v="La Cantera Arts Conservatory"/>
    <s v="1050 N Westmoreland #328"/>
    <n v="75211"/>
    <n v="3"/>
    <m/>
    <n v="5"/>
    <n v="15"/>
    <m/>
  </r>
  <r>
    <x v="18"/>
    <x v="0"/>
    <d v="2025-03-06T00:00:00"/>
    <d v="2025-03-06T00:00:00"/>
    <s v="Celebrate Spain"/>
    <x v="0"/>
    <s v="Meadows Museum"/>
    <s v="Bishop Ave"/>
    <n v="75204"/>
    <n v="1"/>
    <n v="0"/>
    <n v="215"/>
    <n v="215"/>
    <m/>
  </r>
  <r>
    <x v="43"/>
    <x v="5"/>
    <d v="2025-03-06T00:00:00"/>
    <d v="2025-03-06T00:00:00"/>
    <s v="Concerts for Seniors - Dallas Area"/>
    <x v="0"/>
    <s v="C.C. Young: Vista 6th Floor"/>
    <s v="4847 W. Lawther Drive"/>
    <s v="75214"/>
    <n v="1"/>
    <n v="0"/>
    <n v="28"/>
    <n v="28"/>
    <m/>
  </r>
  <r>
    <x v="43"/>
    <x v="5"/>
    <d v="2025-03-06T00:00:00"/>
    <d v="2025-03-06T00:00:00"/>
    <s v="Concerts for Seniors - Dallas Area"/>
    <x v="0"/>
    <s v="C.C. Young: Vista 9th Floor"/>
    <s v="4847 W. Lawther Drive"/>
    <s v="75214"/>
    <n v="1"/>
    <n v="0"/>
    <n v="15"/>
    <n v="15"/>
    <m/>
  </r>
  <r>
    <x v="43"/>
    <x v="5"/>
    <d v="2025-03-06T00:00:00"/>
    <d v="2025-03-06T00:00:00"/>
    <s v="Concerts for Seniors - Dallas Area"/>
    <x v="0"/>
    <s v="Martin Luther King Senior Center"/>
    <s v="2901 Pennsylvania Ave."/>
    <s v="75215"/>
    <n v="1"/>
    <n v="0"/>
    <n v="35"/>
    <n v="35"/>
    <m/>
  </r>
  <r>
    <x v="43"/>
    <x v="5"/>
    <d v="2025-03-06T00:00:00"/>
    <d v="2025-03-06T00:00:00"/>
    <s v="Concerts for Seniors - Dallas Area"/>
    <x v="0"/>
    <s v="Martin Luther King Senior Center"/>
    <s v="2901 Pennsylvania Ave."/>
    <s v="75215"/>
    <n v="1"/>
    <n v="0"/>
    <n v="35"/>
    <n v="35"/>
    <n v="10"/>
  </r>
  <r>
    <x v="43"/>
    <x v="5"/>
    <d v="2025-03-06T00:00:00"/>
    <d v="2025-03-06T00:00:00"/>
    <s v="Concerts for Seniors - Dallas Area"/>
    <x v="0"/>
    <s v="The Legacy Midtown Park: IL"/>
    <s v="8240 Manderville Lane"/>
    <s v="75231"/>
    <n v="1"/>
    <n v="0"/>
    <n v="40"/>
    <n v="40"/>
    <m/>
  </r>
  <r>
    <x v="43"/>
    <x v="5"/>
    <d v="2025-03-06T00:00:00"/>
    <d v="2025-03-06T00:00:00"/>
    <s v="Concerts for Seniors - Dallas Area"/>
    <x v="0"/>
    <s v="The Legacy Midtown Park: IL"/>
    <s v="8240 Manderville Lane"/>
    <s v="75231"/>
    <n v="1"/>
    <n v="0"/>
    <n v="40"/>
    <n v="40"/>
    <m/>
  </r>
  <r>
    <x v="20"/>
    <x v="0"/>
    <d v="2025-03-06T00:00:00"/>
    <d v="2025-03-27T00:00:00"/>
    <s v="Verizon Small Business Digital Ready Courses"/>
    <x v="1"/>
    <s v="African American Museum"/>
    <s v="3536 Grand Avenue"/>
    <n v="75210"/>
    <n v="4"/>
    <m/>
    <n v="98"/>
    <n v="98"/>
    <m/>
  </r>
  <r>
    <x v="0"/>
    <x v="1"/>
    <d v="2025-03-06T00:00:00"/>
    <d v="2025-03-06T00:00:00"/>
    <s v="Children's Professional Ballet Folklorico Company"/>
    <x v="0"/>
    <s v="Anita Martinez Recreation Center"/>
    <s v="3212 N Winnetka Ave, Dallas, TX 75212"/>
    <m/>
    <n v="1"/>
    <n v="12"/>
    <n v="0"/>
    <n v="12"/>
    <m/>
  </r>
  <r>
    <x v="1"/>
    <x v="0"/>
    <d v="2025-03-06T00:00:00"/>
    <d v="2025-03-06T00:00:00"/>
    <s v="Streamliners ECRR"/>
    <x v="0"/>
    <s v="Bayles (DISD)"/>
    <s v="2444 Telegraph Ave, Dallas, TX"/>
    <n v="75228"/>
    <n v="14"/>
    <m/>
    <n v="165"/>
    <n v="165"/>
    <m/>
  </r>
  <r>
    <x v="2"/>
    <x v="5"/>
    <d v="2025-03-06T00:00:00"/>
    <d v="2025-03-20T00:00:00"/>
    <s v="Stories of Loss"/>
    <x v="0"/>
    <s v="Arts Mission Oak Cliff"/>
    <s v="410 S Windomere Ave"/>
    <n v="75208"/>
    <n v="15"/>
    <n v="0"/>
    <n v="33"/>
    <n v="33"/>
    <m/>
  </r>
  <r>
    <x v="13"/>
    <x v="3"/>
    <d v="2025-03-06T00:00:00"/>
    <d v="2025-03-27T00:00:00"/>
    <s v="Children's Health streaming events- virtual"/>
    <x v="1"/>
    <s v="VIRTUAL"/>
    <s v="VIRTUAL"/>
    <s v="VIRTUAL"/>
    <n v="4"/>
    <m/>
    <n v="300"/>
    <n v="300"/>
    <m/>
  </r>
  <r>
    <x v="13"/>
    <x v="3"/>
    <d v="2025-03-06T00:00:00"/>
    <d v="2025-03-27T00:00:00"/>
    <s v="Children's Health streaming events- virtual (simulcast for Outside Dallas attendees)"/>
    <x v="1"/>
    <s v="VIRTUAL"/>
    <s v="VIRTUAL"/>
    <s v="VIRTUAL"/>
    <n v="4"/>
    <m/>
    <m/>
    <n v="0"/>
    <m/>
  </r>
  <r>
    <x v="7"/>
    <x v="0"/>
    <d v="2025-03-06T00:00:00"/>
    <d v="2025-03-06T00:00:00"/>
    <s v="(A)Live"/>
    <x v="0"/>
    <s v="Incarnation House"/>
    <s v="3120 N Haskell Ave., Dallas, TX "/>
    <n v="75204"/>
    <n v="1"/>
    <n v="0"/>
    <n v="9"/>
    <n v="9"/>
    <m/>
  </r>
  <r>
    <x v="7"/>
    <x v="0"/>
    <d v="2025-03-06T00:00:00"/>
    <d v="2025-03-06T00:00:00"/>
    <s v="Thriving Minds After School "/>
    <x v="0"/>
    <s v="Anne Frank Elementary School"/>
    <s v="5201 Celestial Rd"/>
    <n v="75254"/>
    <n v="1"/>
    <n v="0"/>
    <n v="36"/>
    <n v="36"/>
    <n v="2"/>
  </r>
  <r>
    <x v="7"/>
    <x v="0"/>
    <d v="2025-03-06T00:00:00"/>
    <d v="2025-03-06T00:00:00"/>
    <s v="Thriving Minds After School "/>
    <x v="0"/>
    <s v="Lakewood Elementary School"/>
    <s v="3000 Hillbrook St"/>
    <n v="75214"/>
    <n v="1"/>
    <n v="0"/>
    <n v="40"/>
    <n v="40"/>
    <m/>
  </r>
  <r>
    <x v="7"/>
    <x v="0"/>
    <d v="2025-03-06T00:00:00"/>
    <d v="2025-03-06T00:00:00"/>
    <s v="Thriving Minds After School"/>
    <x v="0"/>
    <s v="Montessori Academy at Onesimo Hernandez"/>
    <s v="5555 Maple Ave"/>
    <n v="75235"/>
    <n v="1"/>
    <n v="0"/>
    <n v="47"/>
    <n v="47"/>
    <m/>
  </r>
  <r>
    <x v="7"/>
    <x v="0"/>
    <d v="2025-03-06T00:00:00"/>
    <d v="2025-03-06T00:00:00"/>
    <s v="Thriving Minds After School"/>
    <x v="0"/>
    <s v="Rosemont Lower School"/>
    <s v="1919 Stevens Forest Dr"/>
    <n v="75208"/>
    <n v="1"/>
    <n v="0"/>
    <n v="91"/>
    <n v="91"/>
    <m/>
  </r>
  <r>
    <x v="7"/>
    <x v="0"/>
    <d v="2025-03-06T00:00:00"/>
    <d v="2025-03-06T00:00:00"/>
    <s v="Thriving Minds After School"/>
    <x v="0"/>
    <s v="Rosemont Upper School"/>
    <s v="719 N Montclair Ave"/>
    <n v="75208"/>
    <n v="1"/>
    <n v="0"/>
    <n v="20"/>
    <n v="20"/>
    <m/>
  </r>
  <r>
    <x v="7"/>
    <x v="0"/>
    <d v="2025-03-06T00:00:00"/>
    <d v="2025-03-06T00:00:00"/>
    <s v="Thriving Minds After School"/>
    <x v="0"/>
    <s v="Harry C. Withers Elementary School"/>
    <s v="3959 Northhaven Rd"/>
    <n v="75229"/>
    <n v="1"/>
    <n v="0"/>
    <n v="65"/>
    <n v="65"/>
    <m/>
  </r>
  <r>
    <x v="7"/>
    <x v="0"/>
    <d v="2025-03-06T00:00:00"/>
    <d v="2025-03-06T00:00:00"/>
    <s v="6DQ-R - Observation"/>
    <x v="0"/>
    <s v="Harry C. Withers Elementary School"/>
    <s v="3959 Northhaven Rd"/>
    <n v="75229"/>
    <n v="1"/>
    <n v="0"/>
    <n v="15"/>
    <n v="15"/>
    <m/>
  </r>
  <r>
    <x v="7"/>
    <x v="0"/>
    <d v="2025-03-06T00:00:00"/>
    <d v="2025-03-06T00:00:00"/>
    <s v="6DQ-R - Observation"/>
    <x v="0"/>
    <s v="Rosemont Lower School"/>
    <s v="1919 Stevens Forest Dr"/>
    <n v="75208"/>
    <n v="1"/>
    <n v="0"/>
    <n v="9"/>
    <n v="9"/>
    <m/>
  </r>
  <r>
    <x v="7"/>
    <x v="0"/>
    <d v="2025-03-06T00:00:00"/>
    <d v="2025-03-06T00:00:00"/>
    <s v="Intergenerational Work 101"/>
    <x v="0"/>
    <s v="Big Thought HQ"/>
    <s v="1409 Botham Jean Blvd., Suite 1015"/>
    <n v="75215"/>
    <n v="1"/>
    <n v="0"/>
    <n v="14"/>
    <n v="14"/>
    <m/>
  </r>
  <r>
    <x v="15"/>
    <x v="3"/>
    <d v="2025-03-06T00:00:00"/>
    <d v="2025-03-06T00:00:00"/>
    <s v="An Evening With! "/>
    <x v="0"/>
    <s v="Hall of State"/>
    <s v="3939 Grand Avenue"/>
    <n v="75210"/>
    <n v="1"/>
    <s v="X"/>
    <n v="60"/>
    <n v="60"/>
    <m/>
  </r>
  <r>
    <x v="16"/>
    <x v="0"/>
    <d v="2025-03-06T00:00:00"/>
    <d v="2025-03-06T00:00:00"/>
    <s v="Citywide Youth Program"/>
    <x v="0"/>
    <s v="Sam Tasby Middle School"/>
    <s v="7001 Fair Oaks Ave"/>
    <n v="75231"/>
    <n v="1"/>
    <m/>
    <n v="25"/>
    <n v="25"/>
    <m/>
  </r>
  <r>
    <x v="16"/>
    <x v="0"/>
    <d v="2025-03-06T00:00:00"/>
    <d v="2025-03-06T00:00:00"/>
    <s v="Adult Program"/>
    <x v="0"/>
    <s v="Bachman Lake Together Family Center"/>
    <s v="9507 Overlake Dr"/>
    <n v="75220"/>
    <n v="1"/>
    <m/>
    <n v="30"/>
    <n v="30"/>
    <m/>
  </r>
  <r>
    <x v="16"/>
    <x v="0"/>
    <d v="2025-03-06T00:00:00"/>
    <d v="2025-03-06T00:00:00"/>
    <s v="Citywide Youth Program"/>
    <x v="0"/>
    <s v="Preston Royal Library"/>
    <s v="5626 Royal Ln"/>
    <n v="75229"/>
    <n v="1"/>
    <m/>
    <n v="22"/>
    <n v="22"/>
    <m/>
  </r>
  <r>
    <x v="16"/>
    <x v="0"/>
    <d v="2025-03-06T00:00:00"/>
    <d v="2025-03-08T00:00:00"/>
    <s v="Arturo's Art &amp; Me"/>
    <x v="0"/>
    <s v="Dallas Museum of Art"/>
    <s v="1717 N Harwood"/>
    <n v="75201"/>
    <n v="2"/>
    <n v="33"/>
    <m/>
    <n v="33"/>
    <m/>
  </r>
  <r>
    <x v="16"/>
    <x v="0"/>
    <d v="2025-03-06T00:00:00"/>
    <d v="2025-03-06T00:00:00"/>
    <s v="Go van Gogh"/>
    <x v="0"/>
    <s v="Albert C. Black Jr. STEAM Academy"/>
    <s v="4200 Bonnie View Rd"/>
    <n v="75216"/>
    <n v="1"/>
    <m/>
    <n v="12"/>
    <n v="12"/>
    <m/>
  </r>
  <r>
    <x v="16"/>
    <x v="9"/>
    <d v="2025-03-06T00:00:00"/>
    <d v="2025-03-06T00:00:00"/>
    <s v="Rangel Partnership"/>
    <x v="0"/>
    <s v="Dallas Museum of Art"/>
    <s v="1717 N Harwood"/>
    <n v="75201"/>
    <n v="1"/>
    <m/>
    <n v="22"/>
    <n v="22"/>
    <m/>
  </r>
  <r>
    <x v="17"/>
    <x v="5"/>
    <d v="2025-03-06T00:00:00"/>
    <d v="2025-03-27T00:00:00"/>
    <s v="Community Workshop"/>
    <x v="0"/>
    <s v="Beckley Saner Recreation Center"/>
    <s v="114 W Hobson Ave"/>
    <n v="75224"/>
    <n v="3"/>
    <n v="0"/>
    <n v="10"/>
    <n v="30"/>
    <m/>
  </r>
  <r>
    <x v="21"/>
    <x v="0"/>
    <d v="2025-03-06T00:00:00"/>
    <d v="2025-03-06T00:00:00"/>
    <s v="D-PAC"/>
    <x v="0"/>
    <s v="Hillcrest High School"/>
    <s v="9924 Hillcrest Rd"/>
    <n v="75230"/>
    <n v="1"/>
    <n v="0"/>
    <n v="11"/>
    <n v="11"/>
    <n v="10"/>
  </r>
  <r>
    <x v="27"/>
    <x v="0"/>
    <d v="2025-03-06T00:00:00"/>
    <d v="2025-03-06T00:00:00"/>
    <s v="D-PAC"/>
    <x v="0"/>
    <s v="Hillcrest High School"/>
    <s v="9924 Hillcrest Rd"/>
    <n v="75230"/>
    <n v="1"/>
    <n v="0"/>
    <n v="11"/>
    <n v="11"/>
    <m/>
  </r>
  <r>
    <x v="22"/>
    <x v="0"/>
    <d v="2025-03-06T00:00:00"/>
    <d v="2025-03-06T00:00:00"/>
    <s v="Access Program: Making Memories"/>
    <x v="0"/>
    <s v="Nasher Sculpture Center"/>
    <s v="2001 Flora St. "/>
    <n v="75201"/>
    <n v="1"/>
    <m/>
    <n v="12"/>
    <n v="12"/>
    <m/>
  </r>
  <r>
    <x v="22"/>
    <x v="9"/>
    <d v="2025-03-06T00:00:00"/>
    <d v="2025-03-06T00:00:00"/>
    <s v="Guided Tour: GROW Rosemont Elementary"/>
    <x v="0"/>
    <s v="Nasher Sculpture Center"/>
    <s v="2001 Flora St. "/>
    <n v="75201"/>
    <n v="1"/>
    <m/>
    <n v="60"/>
    <n v="60"/>
    <m/>
  </r>
  <r>
    <x v="22"/>
    <x v="0"/>
    <d v="2025-03-06T00:00:00"/>
    <d v="2025-03-06T00:00:00"/>
    <s v="Outreach Program: Dallas Zoo"/>
    <x v="0"/>
    <s v="Dallas Zoo"/>
    <s v="650 R.L. Thornton Fwy"/>
    <n v="75203"/>
    <n v="1"/>
    <m/>
    <n v="500"/>
    <n v="500"/>
    <m/>
  </r>
  <r>
    <x v="24"/>
    <x v="0"/>
    <d v="2025-03-06T00:00:00"/>
    <d v="2025-03-06T00:00:00"/>
    <s v="Family Science Night: Body Systems"/>
    <x v="0"/>
    <s v="Kathryn S. McWhorter Elementary School "/>
    <s v="3678 Timberglen"/>
    <s v="75287"/>
    <n v="1"/>
    <m/>
    <n v="500"/>
    <n v="500"/>
    <n v="1"/>
  </r>
  <r>
    <x v="24"/>
    <x v="0"/>
    <d v="2025-03-06T00:00:00"/>
    <d v="2025-03-06T00:00:00"/>
    <s v="Outreach Lab: Dig Those Dinos"/>
    <x v="0"/>
    <s v="St. James Episcopal School "/>
    <s v="9845 McCree Road"/>
    <s v="75238"/>
    <n v="1"/>
    <n v="27"/>
    <m/>
    <n v="27"/>
    <n v="2"/>
  </r>
  <r>
    <x v="33"/>
    <x v="5"/>
    <d v="2025-03-06T00:00:00"/>
    <d v="2025-03-06T00:00:00"/>
    <s v="Touring Opera Performance"/>
    <x v="0"/>
    <s v="John W. Runyon Elementary"/>
    <s v="10750 Cradlerock Dr"/>
    <n v="75217"/>
    <n v="1"/>
    <n v="0"/>
    <n v="174"/>
    <n v="174"/>
    <m/>
  </r>
  <r>
    <x v="35"/>
    <x v="0"/>
    <d v="2025-03-06T00:00:00"/>
    <d v="2025-03-16T00:00:00"/>
    <s v="Audience Workshop/"/>
    <x v="0"/>
    <s v="Undermain Theatre Main Stage"/>
    <s v="3200 Main Street"/>
    <n v="75226"/>
    <n v="4"/>
    <n v="0"/>
    <n v="173"/>
    <n v="173"/>
    <m/>
  </r>
  <r>
    <x v="35"/>
    <x v="3"/>
    <d v="2025-03-06T00:00:00"/>
    <d v="2025-03-23T00:00:00"/>
    <s v="Audience Access Events"/>
    <x v="0"/>
    <s v="Undermain Theatre Main Stage"/>
    <s v="3200 Main Street"/>
    <n v="75226"/>
    <n v="3"/>
    <n v="0"/>
    <n v="44"/>
    <n v="44"/>
    <m/>
  </r>
  <r>
    <x v="32"/>
    <x v="8"/>
    <d v="2025-03-06T00:00:00"/>
    <d v="2025-03-06T00:00:00"/>
    <s v="USAFF preview member screening of &quot;Novacaine&quot;"/>
    <x v="0"/>
    <s v="Angelika Film Center Dallas"/>
    <s v="5321 E Mockingbird Ln"/>
    <n v="75206"/>
    <n v="1"/>
    <n v="0"/>
    <n v="200"/>
    <n v="200"/>
    <m/>
  </r>
  <r>
    <x v="1"/>
    <x v="0"/>
    <d v="2025-03-06T00:00:00"/>
    <d v="2025-03-06T00:00:00"/>
    <s v="Virtual Learning "/>
    <x v="1"/>
    <s v="Virtual Learning"/>
    <s v="8117 Preston Rd Dallas, TX"/>
    <n v="75225"/>
    <n v="1"/>
    <m/>
    <n v="3"/>
    <n v="3"/>
    <m/>
  </r>
  <r>
    <x v="18"/>
    <x v="0"/>
    <d v="2025-03-06T00:00:00"/>
    <d v="2025-03-27T00:00:00"/>
    <s v="Salsa Class"/>
    <x v="0"/>
    <s v="La Cantera Arts Conservatory"/>
    <s v="1050 N Wesmoreland #328"/>
    <n v="75211"/>
    <n v="4"/>
    <n v="0"/>
    <n v="5"/>
    <n v="20"/>
    <m/>
  </r>
  <r>
    <x v="43"/>
    <x v="5"/>
    <d v="2025-03-07T00:00:00"/>
    <d v="2025-03-07T00:00:00"/>
    <s v="Concerts for Seniors - Dallas Area"/>
    <x v="0"/>
    <s v="Lennwood Nursing Home"/>
    <s v="8017 W. Virginia"/>
    <s v="75237"/>
    <n v="1"/>
    <n v="0"/>
    <n v="21"/>
    <n v="21"/>
    <m/>
  </r>
  <r>
    <x v="43"/>
    <x v="5"/>
    <d v="2025-03-07T00:00:00"/>
    <d v="2025-03-07T00:00:00"/>
    <s v="Concerts for Seniors - Dallas Area"/>
    <x v="0"/>
    <s v="Lennwood Nursing Home"/>
    <s v="8017 W. Virginia"/>
    <s v="75237"/>
    <n v="1"/>
    <n v="0"/>
    <n v="21"/>
    <n v="21"/>
    <m/>
  </r>
  <r>
    <x v="43"/>
    <x v="5"/>
    <d v="2025-03-07T00:00:00"/>
    <d v="2025-03-07T00:00:00"/>
    <s v="Concerts for Seniors - Dallas Area"/>
    <x v="0"/>
    <s v="Ventana by Buckner: AL &amp; MC"/>
    <s v="8301 N. Central Expressway"/>
    <s v="75225"/>
    <n v="1"/>
    <n v="0"/>
    <n v="15"/>
    <n v="15"/>
    <n v="2"/>
  </r>
  <r>
    <x v="43"/>
    <x v="5"/>
    <d v="2025-03-07T00:00:00"/>
    <d v="2025-03-07T00:00:00"/>
    <s v="Concerts for Seniors - Dallas Area"/>
    <x v="0"/>
    <s v="Ventana by Buckner: AL &amp; MC"/>
    <s v="8301 N. Central Expressway"/>
    <s v="75225"/>
    <n v="1"/>
    <n v="0"/>
    <n v="30"/>
    <n v="30"/>
    <m/>
  </r>
  <r>
    <x v="43"/>
    <x v="5"/>
    <d v="2025-03-07T00:00:00"/>
    <d v="2025-03-07T00:00:00"/>
    <s v="Concerts for Seniors - Dallas Area"/>
    <x v="0"/>
    <s v="Prairie Creek Village"/>
    <s v="9215 Bruton Road"/>
    <s v="75217"/>
    <n v="1"/>
    <n v="0"/>
    <n v="12"/>
    <n v="12"/>
    <m/>
  </r>
  <r>
    <x v="43"/>
    <x v="5"/>
    <d v="2025-03-07T00:00:00"/>
    <d v="2025-03-07T00:00:00"/>
    <s v="Concerts for Seniors - Dallas Area"/>
    <x v="0"/>
    <s v="Prairie Creek Village"/>
    <s v="9215 Bruton Road"/>
    <s v="75217"/>
    <n v="1"/>
    <n v="0"/>
    <n v="12"/>
    <n v="12"/>
    <m/>
  </r>
  <r>
    <x v="1"/>
    <x v="2"/>
    <d v="2025-03-07T00:00:00"/>
    <d v="2025-03-07T00:00:00"/>
    <s v="Identity of Music"/>
    <x v="0"/>
    <s v="Our Lady of Perpetual Help"/>
    <s v="7625 Cortland Avenue Dallas, TX"/>
    <n v="75235"/>
    <n v="12"/>
    <n v="110"/>
    <m/>
    <n v="110"/>
    <m/>
  </r>
  <r>
    <x v="7"/>
    <x v="0"/>
    <d v="2025-03-07T00:00:00"/>
    <d v="2025-03-07T00:00:00"/>
    <s v="Thriving Minds After School "/>
    <x v="0"/>
    <s v="Anne Frank Elementary School"/>
    <s v="5201 Celestial Rd"/>
    <n v="75254"/>
    <n v="1"/>
    <n v="0"/>
    <n v="35"/>
    <n v="35"/>
    <m/>
  </r>
  <r>
    <x v="7"/>
    <x v="0"/>
    <d v="2025-03-07T00:00:00"/>
    <d v="2025-03-07T00:00:00"/>
    <s v="Thriving Minds After School "/>
    <x v="0"/>
    <s v="Lakewood Elementary School"/>
    <s v="3000 Hillbrook St"/>
    <n v="75214"/>
    <n v="1"/>
    <n v="0"/>
    <n v="37"/>
    <n v="37"/>
    <m/>
  </r>
  <r>
    <x v="7"/>
    <x v="0"/>
    <d v="2025-03-07T00:00:00"/>
    <d v="2025-03-07T00:00:00"/>
    <s v="Thriving Minds After School"/>
    <x v="0"/>
    <s v="Montessori Academy at Onesimo Hernandez"/>
    <s v="5555 Maple Ave"/>
    <n v="75235"/>
    <n v="1"/>
    <n v="0"/>
    <n v="43"/>
    <n v="43"/>
    <m/>
  </r>
  <r>
    <x v="7"/>
    <x v="0"/>
    <d v="2025-03-07T00:00:00"/>
    <d v="2025-03-07T00:00:00"/>
    <s v="Thriving Minds After School"/>
    <x v="0"/>
    <s v="Rosemont Lower School"/>
    <s v="1919 Stevens Forest Dr"/>
    <n v="75208"/>
    <n v="1"/>
    <n v="0"/>
    <n v="83"/>
    <n v="83"/>
    <m/>
  </r>
  <r>
    <x v="7"/>
    <x v="0"/>
    <d v="2025-03-07T00:00:00"/>
    <d v="2025-03-07T00:00:00"/>
    <s v="Thriving Minds After School"/>
    <x v="0"/>
    <s v="Rosemont Upper School"/>
    <s v="719 N Montclair Ave"/>
    <n v="75208"/>
    <n v="1"/>
    <n v="0"/>
    <n v="20"/>
    <n v="20"/>
    <m/>
  </r>
  <r>
    <x v="7"/>
    <x v="0"/>
    <d v="2025-03-07T00:00:00"/>
    <d v="2025-03-07T00:00:00"/>
    <s v="Thriving Minds After School"/>
    <x v="0"/>
    <s v="Sudie L. Williams TAG Academy"/>
    <s v="4518 Pomona Rd"/>
    <n v="75209"/>
    <n v="1"/>
    <n v="0"/>
    <n v="9"/>
    <n v="9"/>
    <m/>
  </r>
  <r>
    <x v="7"/>
    <x v="0"/>
    <d v="2025-03-07T00:00:00"/>
    <d v="2025-03-07T00:00:00"/>
    <s v="Thriving Minds After School"/>
    <x v="0"/>
    <s v="Harry C. Withers Elementary School"/>
    <s v="3959 Northhaven Rd"/>
    <n v="75229"/>
    <n v="1"/>
    <n v="0"/>
    <n v="69"/>
    <n v="69"/>
    <m/>
  </r>
  <r>
    <x v="7"/>
    <x v="6"/>
    <d v="2025-03-07T00:00:00"/>
    <d v="2025-03-07T00:00:00"/>
    <s v="Leureus Sport for Good Luncheon"/>
    <x v="0"/>
    <s v="Park House"/>
    <s v="100 Highland Park Village"/>
    <n v="75205"/>
    <n v="1"/>
    <n v="0"/>
    <n v="30"/>
    <n v="30"/>
    <m/>
  </r>
  <r>
    <x v="7"/>
    <x v="0"/>
    <d v="2025-03-07T00:00:00"/>
    <d v="2025-03-07T00:00:00"/>
    <s v="CA walk through"/>
    <x v="0"/>
    <s v="Longfellow academy school "/>
    <s v="Virtual"/>
    <s v="Virtual"/>
    <n v="1"/>
    <n v="0"/>
    <n v="6"/>
    <n v="6"/>
    <m/>
  </r>
  <r>
    <x v="9"/>
    <x v="5"/>
    <d v="2025-03-07T00:00:00"/>
    <d v="2025-03-07T00:00:00"/>
    <s v="Searching the 6 Flags"/>
    <x v="0"/>
    <s v="LL Hotchkiss ES"/>
    <s v="6929 Town N Dr. Dallas"/>
    <n v="75231"/>
    <n v="2"/>
    <n v="162"/>
    <n v="0"/>
    <n v="162"/>
    <m/>
  </r>
  <r>
    <x v="13"/>
    <x v="0"/>
    <d v="2025-03-07T00:00:00"/>
    <d v="2025-03-07T00:00:00"/>
    <s v="Sensory Friendly- Blue Pegasus Players Acting Class- performance"/>
    <x v="0"/>
    <s v="Rosewood Center for Family Arts"/>
    <s v="5938 Skillman St"/>
    <n v="75231"/>
    <n v="1"/>
    <m/>
    <n v="36"/>
    <n v="36"/>
    <m/>
  </r>
  <r>
    <x v="15"/>
    <x v="3"/>
    <d v="2025-03-07T00:00:00"/>
    <d v="2025-03-07T00:00:00"/>
    <s v="Gala Set up"/>
    <x v="0"/>
    <s v="Hall of State"/>
    <s v="3939 Grand Avenue"/>
    <n v="75210"/>
    <n v="1"/>
    <s v="X"/>
    <n v="10"/>
    <n v="10"/>
    <m/>
  </r>
  <r>
    <x v="16"/>
    <x v="0"/>
    <d v="2025-03-07T00:00:00"/>
    <d v="2025-03-07T00:00:00"/>
    <s v="Access SPED Workshop"/>
    <x v="0"/>
    <s v="Benjamin Franklin International Exploratory Academy"/>
    <s v="6920 Meadow Rd"/>
    <n v="75230"/>
    <n v="1"/>
    <m/>
    <n v="22"/>
    <n v="22"/>
    <m/>
  </r>
  <r>
    <x v="16"/>
    <x v="0"/>
    <d v="2025-03-07T00:00:00"/>
    <d v="2025-03-07T00:00:00"/>
    <s v="All Access Art Offsite"/>
    <x v="0"/>
    <s v="White Rock United Methodist Church"/>
    <s v="1450 Old Gate Ln"/>
    <n v="75218"/>
    <n v="1"/>
    <m/>
    <n v="17"/>
    <n v="17"/>
    <m/>
  </r>
  <r>
    <x v="16"/>
    <x v="0"/>
    <d v="2025-03-07T00:00:00"/>
    <d v="2025-03-21T00:00:00"/>
    <s v="Toddler Art"/>
    <x v="0"/>
    <s v="Dallas Museum of Art"/>
    <s v="1717 N Harwood"/>
    <n v="75201"/>
    <n v="3"/>
    <n v="46"/>
    <m/>
    <n v="46"/>
    <m/>
  </r>
  <r>
    <x v="17"/>
    <x v="5"/>
    <d v="2025-03-07T00:00:00"/>
    <d v="2025-03-28T00:00:00"/>
    <s v="Community Workshop"/>
    <x v="0"/>
    <s v="Association of Persons Affected by Addiction"/>
    <s v="3116 Martin Luther King Jr. Blvd"/>
    <n v="75215"/>
    <n v="3"/>
    <n v="0"/>
    <n v="10"/>
    <n v="30"/>
    <m/>
  </r>
  <r>
    <x v="22"/>
    <x v="9"/>
    <d v="2025-03-07T00:00:00"/>
    <d v="2025-03-07T00:00:00"/>
    <s v="Self-Guided: Coppell HS"/>
    <x v="0"/>
    <s v="Nasher Sculpture Center"/>
    <s v="2001 Flora St. "/>
    <n v="75201"/>
    <n v="1"/>
    <m/>
    <n v="40"/>
    <n v="40"/>
    <m/>
  </r>
  <r>
    <x v="40"/>
    <x v="2"/>
    <d v="2025-03-07T00:00:00"/>
    <d v="2025-03-07T00:00:00"/>
    <s v="Educational outreach"/>
    <x v="0"/>
    <s v="Carter High School"/>
    <s v="1819 W. Wheatland Rd."/>
    <n v="75232"/>
    <n v="1"/>
    <m/>
    <n v="20"/>
    <n v="20"/>
    <m/>
  </r>
  <r>
    <x v="24"/>
    <x v="0"/>
    <d v="2025-03-07T00:00:00"/>
    <d v="2025-03-07T00:00:00"/>
    <s v="Outreach Lab: Air and Weather"/>
    <x v="0"/>
    <s v="Julius Dorsey Leadership Academy "/>
    <s v="133 N St Augustine Dr"/>
    <s v="75217"/>
    <n v="3"/>
    <m/>
    <n v="62"/>
    <n v="62"/>
    <m/>
  </r>
  <r>
    <x v="24"/>
    <x v="0"/>
    <d v="2025-03-07T00:00:00"/>
    <d v="2025-03-07T00:00:00"/>
    <s v="Outreach Lab: Do Bugs Bug You?"/>
    <x v="0"/>
    <s v="B. H. Macon Elementary "/>
    <s v="650 Holcomb Road"/>
    <s v="75217"/>
    <n v="2"/>
    <m/>
    <n v="62"/>
    <n v="62"/>
    <m/>
  </r>
  <r>
    <x v="24"/>
    <x v="0"/>
    <d v="2025-03-07T00:00:00"/>
    <d v="2025-03-07T00:00:00"/>
    <s v="Outreach Lab: Electrical Exploration"/>
    <x v="0"/>
    <s v="Julius Dorsey Leadership Academy "/>
    <s v="133 N St Augustine Dr"/>
    <s v="75217"/>
    <n v="3"/>
    <m/>
    <n v="71"/>
    <n v="71"/>
    <m/>
  </r>
  <r>
    <x v="24"/>
    <x v="0"/>
    <d v="2025-03-07T00:00:00"/>
    <d v="2025-03-07T00:00:00"/>
    <s v="Outreach Lab: What's the Matter"/>
    <x v="0"/>
    <s v="Julius Dorsey Leadership Academy"/>
    <s v="133 N St Augustine Dr"/>
    <s v="75217"/>
    <n v="3"/>
    <m/>
    <n v="72"/>
    <n v="72"/>
    <m/>
  </r>
  <r>
    <x v="24"/>
    <x v="0"/>
    <d v="2025-03-07T00:00:00"/>
    <d v="2025-03-07T00:00:00"/>
    <s v="Tech Truck "/>
    <x v="0"/>
    <s v="RISD Academy (Richardson ISD)"/>
    <s v="13630 Coit Rd"/>
    <n v="75240"/>
    <n v="1"/>
    <m/>
    <n v="106"/>
    <n v="106"/>
    <m/>
  </r>
  <r>
    <x v="26"/>
    <x v="3"/>
    <d v="2025-03-07T00:00:00"/>
    <d v="2025-03-07T00:00:00"/>
    <s v="Fair Park Visit - Women's Musuem"/>
    <x v="0"/>
    <s v="Fair Park - "/>
    <s v="3800 Parry Ave"/>
    <n v="75226"/>
    <n v="1"/>
    <n v="0"/>
    <n v="8"/>
    <n v="8"/>
    <m/>
  </r>
  <r>
    <x v="26"/>
    <x v="1"/>
    <d v="2025-03-07T00:00:00"/>
    <d v="2025-03-07T00:00:00"/>
    <s v="The Cross &amp; Crucifixion Rehearsal"/>
    <x v="0"/>
    <s v="TBAAL "/>
    <s v="1309 Canton Street"/>
    <n v="75201"/>
    <n v="1"/>
    <n v="0"/>
    <n v="126"/>
    <n v="126"/>
    <m/>
  </r>
  <r>
    <x v="26"/>
    <x v="5"/>
    <d v="2025-03-07T00:00:00"/>
    <d v="2025-03-07T00:00:00"/>
    <s v="Rudy Love and Encore"/>
    <x v="0"/>
    <s v="TBAAL "/>
    <s v="1309 Canton Street"/>
    <n v="75201"/>
    <n v="1"/>
    <n v="120"/>
    <n v="0"/>
    <n v="120"/>
    <m/>
  </r>
  <r>
    <x v="26"/>
    <x v="1"/>
    <d v="2025-03-07T00:00:00"/>
    <d v="2025-03-07T00:00:00"/>
    <s v="Sunday Evening Theatre - Rehearsal"/>
    <x v="0"/>
    <s v="TBAAL "/>
    <s v="1309 Canton Street"/>
    <n v="75201"/>
    <n v="1"/>
    <n v="0"/>
    <n v="10"/>
    <n v="10"/>
    <m/>
  </r>
  <r>
    <x v="33"/>
    <x v="5"/>
    <d v="2025-03-07T00:00:00"/>
    <d v="2025-03-07T00:00:00"/>
    <s v="Lone Star Vocal Competition"/>
    <x v="0"/>
    <s v="Winspear Opera House"/>
    <s v="2403 Flora St"/>
    <n v="75201"/>
    <n v="1"/>
    <n v="365"/>
    <n v="0"/>
    <n v="365"/>
    <m/>
  </r>
  <r>
    <x v="11"/>
    <x v="3"/>
    <d v="2025-03-08T00:00:00"/>
    <d v="2025-03-08T00:00:00"/>
    <s v="Taming og the Shrew Callbacks"/>
    <x v="0"/>
    <s v="Caddo Office Reimagined"/>
    <s v="6301 Gaston Ave."/>
    <n v="75214"/>
    <n v="1"/>
    <m/>
    <n v="42"/>
    <n v="42"/>
    <m/>
  </r>
  <r>
    <x v="37"/>
    <x v="0"/>
    <d v="2025-03-08T00:00:00"/>
    <d v="2025-03-08T00:00:00"/>
    <s v="Saturday Stone Soup"/>
    <x v="1"/>
    <s v="Virtual"/>
    <s v="Virtual"/>
    <s v="Virtual"/>
    <n v="1"/>
    <n v="0"/>
    <n v="6"/>
    <n v="6"/>
    <m/>
  </r>
  <r>
    <x v="0"/>
    <x v="1"/>
    <d v="2025-03-08T00:00:00"/>
    <d v="2025-03-08T00:00:00"/>
    <s v="Mini Professional Ballet Folklorico Company"/>
    <x v="0"/>
    <s v="Anita Martinez Recreation Center"/>
    <s v="3212 N Winnetka Ave, Dallas, TX 75212"/>
    <m/>
    <n v="1"/>
    <n v="9"/>
    <n v="0"/>
    <n v="9"/>
    <m/>
  </r>
  <r>
    <x v="0"/>
    <x v="0"/>
    <d v="2025-03-08T00:00:00"/>
    <d v="2025-03-08T00:00:00"/>
    <s v="ANMBF Dance Academy Ballet Folklorico Toddlers 9:30 AM"/>
    <x v="0"/>
    <s v="Anita Martinez Recreation Center"/>
    <s v="3212 N Winnetka Ave, Dallas, TX 75212"/>
    <m/>
    <n v="1"/>
    <n v="18"/>
    <n v="0"/>
    <n v="18"/>
    <m/>
  </r>
  <r>
    <x v="0"/>
    <x v="0"/>
    <d v="2025-03-08T00:00:00"/>
    <d v="2025-03-08T00:00:00"/>
    <s v="ANMBF Dance Academy Classical Ballet Kids 9:30 AM"/>
    <x v="0"/>
    <s v="Anita Martinez Recreation Center"/>
    <s v="3212 N Winnetka Ave, Dallas, TX 75212"/>
    <m/>
    <n v="1"/>
    <n v="7"/>
    <n v="0"/>
    <n v="7"/>
    <m/>
  </r>
  <r>
    <x v="0"/>
    <x v="0"/>
    <d v="2025-03-08T00:00:00"/>
    <d v="2025-03-08T00:00:00"/>
    <s v="ANMBF Dance Academy Ballet Folklorico Kids 10:30 AM"/>
    <x v="0"/>
    <s v="Anita Martinez Recreation Center"/>
    <s v="3212 N Winnetka Ave, Dallas, TX 75212"/>
    <m/>
    <n v="1"/>
    <n v="20"/>
    <n v="0"/>
    <n v="20"/>
    <m/>
  </r>
  <r>
    <x v="0"/>
    <x v="0"/>
    <d v="2025-03-08T00:00:00"/>
    <d v="2025-03-08T00:00:00"/>
    <s v="ANMBF Dance Academy Classical Ballet Toddlers 10:30 AM"/>
    <x v="0"/>
    <s v="Anita Martinez Recreation Center"/>
    <s v="3212 N Winnetka Ave, Dallas, TX 75212"/>
    <m/>
    <n v="1"/>
    <n v="7"/>
    <n v="0"/>
    <n v="7"/>
    <m/>
  </r>
  <r>
    <x v="0"/>
    <x v="0"/>
    <d v="2025-03-08T00:00:00"/>
    <d v="2025-03-08T00:00:00"/>
    <s v="ANMBF Dance Academy Ballet Folklorico Teen and Adult 11:30 AM"/>
    <x v="0"/>
    <s v="Anita Martinez Recreation Center"/>
    <s v="3212 N Winnetka Ave, Dallas, TX 75212"/>
    <m/>
    <n v="1"/>
    <n v="12"/>
    <n v="0"/>
    <n v="12"/>
    <m/>
  </r>
  <r>
    <x v="0"/>
    <x v="0"/>
    <d v="2025-03-08T00:00:00"/>
    <d v="2025-03-08T00:00:00"/>
    <s v="ANMBF Dance Academy Ballet Folklorico Kids Intermediate 11:30 AM"/>
    <x v="0"/>
    <s v="Anita Martinez Recreation Center"/>
    <s v="3212 N Winnetka Ave, Dallas, TX 75212"/>
    <m/>
    <n v="1"/>
    <n v="6"/>
    <n v="0"/>
    <n v="6"/>
    <m/>
  </r>
  <r>
    <x v="0"/>
    <x v="0"/>
    <d v="2025-03-08T00:00:00"/>
    <d v="2025-03-08T00:00:00"/>
    <s v="ANMBF Dance Academy Ballet Folklorico Teen and Adult Intermediate 12:30 PM"/>
    <x v="0"/>
    <s v="Anita Martinez Recreation Center"/>
    <s v="3212 N Winnetka Ave, Dallas, TX 75212"/>
    <m/>
    <n v="1"/>
    <n v="5"/>
    <n v="0"/>
    <n v="5"/>
    <m/>
  </r>
  <r>
    <x v="5"/>
    <x v="5"/>
    <d v="2025-03-08T00:00:00"/>
    <d v="2025-03-08T00:00:00"/>
    <s v="Student Variation Presentation"/>
    <x v="0"/>
    <s v="BNT Studios"/>
    <s v="10675 E. Northwest Higway, Suite 2400"/>
    <n v="75238"/>
    <n v="1"/>
    <n v="0"/>
    <n v="27"/>
    <n v="27"/>
    <m/>
  </r>
  <r>
    <x v="7"/>
    <x v="0"/>
    <d v="2025-03-08T00:00:00"/>
    <d v="2025-03-08T00:00:00"/>
    <s v="The Fellowship Initiative"/>
    <x v="0"/>
    <s v="Big Thought HQ"/>
    <s v="1409 Botham Jean Blvd., Suite 1015"/>
    <n v="75215"/>
    <n v="1"/>
    <n v="0"/>
    <n v="29"/>
    <n v="29"/>
    <m/>
  </r>
  <r>
    <x v="7"/>
    <x v="6"/>
    <d v="2025-03-08T00:00:00"/>
    <d v="2025-03-08T00:00:00"/>
    <s v="It Takes a Village Art Show"/>
    <x v="0"/>
    <s v="Southside on Lamar"/>
    <s v="1409 Botham Jean"/>
    <n v="75215"/>
    <n v="1"/>
    <n v="0"/>
    <n v="100"/>
    <n v="100"/>
    <m/>
  </r>
  <r>
    <x v="7"/>
    <x v="0"/>
    <d v="2025-03-08T00:00:00"/>
    <d v="2025-03-08T00:00:00"/>
    <s v="YOUTH - Facilitators Guide"/>
    <x v="0"/>
    <s v="Big Thought HQ"/>
    <s v="1409 Botham Jean Blvd., Suite 1015"/>
    <n v="75215"/>
    <n v="1"/>
    <n v="0"/>
    <n v="3"/>
    <n v="3"/>
    <m/>
  </r>
  <r>
    <x v="15"/>
    <x v="3"/>
    <d v="2025-03-08T00:00:00"/>
    <d v="2025-03-08T00:00:00"/>
    <s v="Gala"/>
    <x v="0"/>
    <s v="Hall of State"/>
    <s v="3939 Grand Avenue"/>
    <n v="75210"/>
    <n v="1"/>
    <s v="X"/>
    <n v="241"/>
    <n v="241"/>
    <m/>
  </r>
  <r>
    <x v="16"/>
    <x v="0"/>
    <d v="2025-03-08T00:00:00"/>
    <d v="2025-03-08T00:00:00"/>
    <s v="Family Workshop"/>
    <x v="0"/>
    <s v="Dallas Museum of Art"/>
    <s v="1717 N Harwood"/>
    <n v="75201"/>
    <n v="1"/>
    <n v="28"/>
    <m/>
    <n v="28"/>
    <m/>
  </r>
  <r>
    <x v="20"/>
    <x v="5"/>
    <d v="2025-03-08T00:00:00"/>
    <d v="2025-03-08T00:00:00"/>
    <s v="Mabel White: Women's History Month Lecture"/>
    <x v="0"/>
    <s v="African American Museum"/>
    <s v="3536 Grand Avenue"/>
    <n v="75210"/>
    <n v="1"/>
    <m/>
    <n v="78"/>
    <n v="78"/>
    <m/>
  </r>
  <r>
    <x v="24"/>
    <x v="0"/>
    <d v="2025-03-08T00:00:00"/>
    <d v="2025-03-22T00:00:00"/>
    <s v="Science on Stage"/>
    <x v="0"/>
    <s v="Perot Museum of Nature and Science"/>
    <s v="2202 N Field Street"/>
    <n v="75201"/>
    <n v="39"/>
    <n v="3271"/>
    <m/>
    <n v="3271"/>
    <m/>
  </r>
  <r>
    <x v="49"/>
    <x v="1"/>
    <d v="2025-03-08T00:00:00"/>
    <d v="2025-03-08T00:00:00"/>
    <s v="Bandan Koro Rehearsal "/>
    <x v="0"/>
    <s v="Sammons Center for the Arts"/>
    <s v="3630 Harry Hines Blvd"/>
    <n v="75219"/>
    <n v="1"/>
    <n v="0"/>
    <n v="20"/>
    <n v="20"/>
    <m/>
  </r>
  <r>
    <x v="49"/>
    <x v="0"/>
    <d v="2025-03-08T00:00:00"/>
    <d v="2025-03-08T00:00:00"/>
    <s v="BK Saturdays - Bandan Koro Community Class "/>
    <x v="0"/>
    <s v="Sammons Center for the Arts"/>
    <s v="3630 Harry Hines Blvd"/>
    <n v="75219"/>
    <n v="1"/>
    <n v="0"/>
    <n v="50"/>
    <n v="50"/>
    <m/>
  </r>
  <r>
    <x v="26"/>
    <x v="5"/>
    <d v="2025-03-08T00:00:00"/>
    <d v="2025-03-07T00:00:00"/>
    <s v="Rudy Love and Encore"/>
    <x v="0"/>
    <s v="TBAAL "/>
    <s v="1309 Canton Street"/>
    <n v="75201"/>
    <n v="1"/>
    <n v="141"/>
    <n v="0"/>
    <n v="141"/>
    <m/>
  </r>
  <r>
    <x v="26"/>
    <x v="1"/>
    <d v="2025-03-08T00:00:00"/>
    <d v="2025-03-08T00:00:00"/>
    <s v="The Cross &amp; Crucifixion Rehearsal"/>
    <x v="0"/>
    <s v="TBAAL "/>
    <s v="1309 Canton Street"/>
    <n v="75201"/>
    <n v="1"/>
    <n v="0"/>
    <n v="125"/>
    <n v="125"/>
    <m/>
  </r>
  <r>
    <x v="26"/>
    <x v="1"/>
    <d v="2025-03-08T00:00:00"/>
    <d v="2025-03-08T00:00:00"/>
    <s v="Sunday Evening Theatre - Rehearsal"/>
    <x v="0"/>
    <s v="TBAAL "/>
    <s v="1309 Canton Street"/>
    <n v="75201"/>
    <n v="1"/>
    <n v="0"/>
    <n v="10"/>
    <n v="10"/>
    <n v="2"/>
  </r>
  <r>
    <x v="26"/>
    <x v="5"/>
    <d v="2025-03-08T00:00:00"/>
    <d v="2025-03-08T00:00:00"/>
    <s v="Roundtable Writers Breakfast"/>
    <x v="0"/>
    <s v="TBAAL "/>
    <s v="1309 Canton Street"/>
    <n v="75201"/>
    <n v="1"/>
    <n v="35"/>
    <n v="0"/>
    <n v="35"/>
    <n v="2"/>
  </r>
  <r>
    <x v="26"/>
    <x v="3"/>
    <d v="2025-03-08T00:00:00"/>
    <d v="2025-03-08T00:00:00"/>
    <s v="James E. Kemp Memorial"/>
    <x v="0"/>
    <s v="TBAAL "/>
    <s v="1309 Canton Street"/>
    <n v="75201"/>
    <n v="1"/>
    <n v="0"/>
    <n v="40"/>
    <n v="40"/>
    <m/>
  </r>
  <r>
    <x v="28"/>
    <x v="0"/>
    <d v="2025-03-08T00:00:00"/>
    <d v="2025-03-08T00:00:00"/>
    <s v="Line Dance Community Class"/>
    <x v="0"/>
    <s v="Bruce Wood Dance Studio"/>
    <s v="101 Howell St."/>
    <n v="75207"/>
    <n v="1"/>
    <m/>
    <n v="37"/>
    <n v="37"/>
    <m/>
  </r>
  <r>
    <x v="2"/>
    <x v="0"/>
    <d v="2025-03-09T00:00:00"/>
    <d v="2025-03-09T00:00:00"/>
    <s v="Collective Reflections Movement Workshop"/>
    <x v="0"/>
    <s v="Arts Mission Oak Cliff"/>
    <s v="410 S Windomere Ave"/>
    <n v="75208"/>
    <n v="1"/>
    <n v="11"/>
    <n v="0"/>
    <n v="11"/>
    <m/>
  </r>
  <r>
    <x v="15"/>
    <x v="3"/>
    <d v="2025-03-09T00:00:00"/>
    <d v="2025-03-09T00:00:00"/>
    <s v="Cake Tasting-Sugar City"/>
    <x v="0"/>
    <s v="Hall of State"/>
    <s v="3939 Grand Avenue"/>
    <n v="75210"/>
    <n v="1"/>
    <s v="X"/>
    <n v="28"/>
    <n v="28"/>
    <m/>
  </r>
  <r>
    <x v="16"/>
    <x v="0"/>
    <d v="2025-03-09T00:00:00"/>
    <d v="2025-03-09T00:00:00"/>
    <s v="Maker's Movement"/>
    <x v="0"/>
    <s v="Dallas Museum of Art"/>
    <s v="1717 N Harwood"/>
    <n v="75201"/>
    <n v="1"/>
    <n v="2"/>
    <m/>
    <n v="2"/>
    <m/>
  </r>
  <r>
    <x v="39"/>
    <x v="1"/>
    <d v="2025-03-09T00:00:00"/>
    <d v="2025-03-09T00:00:00"/>
    <s v="Ensemble Rehearsals"/>
    <x v="0"/>
    <s v="Sammons Center for the Arts"/>
    <s v="3630 Harry Hines Blvd."/>
    <n v="75219"/>
    <n v="6"/>
    <n v="300"/>
    <n v="31"/>
    <n v="331"/>
    <m/>
  </r>
  <r>
    <x v="26"/>
    <x v="3"/>
    <d v="2025-03-09T00:00:00"/>
    <d v="2025-03-09T00:00:00"/>
    <s v="Reunion Church"/>
    <x v="0"/>
    <s v="TBAAL "/>
    <s v="1309 Canton Street"/>
    <n v="75201"/>
    <n v="1"/>
    <n v="888"/>
    <n v="0"/>
    <n v="888"/>
    <m/>
  </r>
  <r>
    <x v="26"/>
    <x v="5"/>
    <d v="2025-03-09T00:00:00"/>
    <d v="2025-03-09T00:00:00"/>
    <s v="Sunday Evening Theatre -Production"/>
    <x v="0"/>
    <s v="TBAAL "/>
    <s v="1309 Canton Street"/>
    <n v="75201"/>
    <n v="1"/>
    <n v="63"/>
    <n v="0"/>
    <n v="63"/>
    <m/>
  </r>
  <r>
    <x v="32"/>
    <x v="8"/>
    <d v="2025-03-09T00:00:00"/>
    <d v="2025-03-09T00:00:00"/>
    <s v="USAFF co-presents Sunday Epics series screening of &quot;Lawrence of Arabia&quot; (presented with the Angelika Dallas)"/>
    <x v="0"/>
    <s v="Angelika Film Center Dallas"/>
    <s v="5321 E Mockingbird Ln"/>
    <n v="75206"/>
    <n v="1"/>
    <s v="(Waiting for Ang #s)"/>
    <n v="0"/>
    <n v="0"/>
    <m/>
  </r>
  <r>
    <x v="11"/>
    <x v="3"/>
    <d v="2025-03-10T00:00:00"/>
    <d v="2025-03-10T00:00:00"/>
    <s v="Board Meeting"/>
    <x v="0"/>
    <s v="Caddo Office Reimagined"/>
    <s v="6301 Gaston Ave."/>
    <n v="75214"/>
    <n v="1"/>
    <m/>
    <n v="18"/>
    <n v="18"/>
    <m/>
  </r>
  <r>
    <x v="46"/>
    <x v="3"/>
    <d v="2025-03-10T00:00:00"/>
    <d v="2025-03-10T00:00:00"/>
    <s v="Board Meeting"/>
    <x v="1"/>
    <m/>
    <m/>
    <m/>
    <n v="1"/>
    <n v="0"/>
    <n v="20"/>
    <n v="20"/>
    <m/>
  </r>
  <r>
    <x v="44"/>
    <x v="2"/>
    <d v="2025-03-10T00:00:00"/>
    <d v="2025-03-10T00:00:00"/>
    <s v="Awaken Creativity Visual Artist Group"/>
    <x v="0"/>
    <s v="Central Commons"/>
    <s v="4711 Westside Dr"/>
    <n v="75209"/>
    <n v="1"/>
    <n v="18"/>
    <n v="0"/>
    <n v="18"/>
    <m/>
  </r>
  <r>
    <x v="1"/>
    <x v="2"/>
    <d v="2025-03-10T00:00:00"/>
    <d v="2025-03-11T00:00:00"/>
    <s v="Streamliners Enrichments (GeoDance)"/>
    <x v="0"/>
    <s v="Museum School of East Dallas"/>
    <s v="1451 John West Rd. Dallas, TX"/>
    <n v="75228"/>
    <n v="2"/>
    <m/>
    <n v="60"/>
    <n v="60"/>
    <m/>
  </r>
  <r>
    <x v="5"/>
    <x v="2"/>
    <d v="2025-03-10T00:00:00"/>
    <d v="2025-03-15T00:00:00"/>
    <s v="BNTC Classes"/>
    <x v="0"/>
    <s v="BNT Studios"/>
    <s v="10675 E. Northwest Higway, Suite 2400"/>
    <n v="75238"/>
    <n v="17"/>
    <n v="54"/>
    <n v="13"/>
    <n v="67"/>
    <m/>
  </r>
  <r>
    <x v="7"/>
    <x v="0"/>
    <d v="2025-03-10T00:00:00"/>
    <d v="2025-03-10T00:00:00"/>
    <s v="Creative Solutions"/>
    <x v="0"/>
    <s v="Evening Reporting Center (ERC)"/>
    <s v="1673 Terre Colony Ct"/>
    <n v="75211"/>
    <n v="1"/>
    <n v="0"/>
    <n v="13"/>
    <n v="13"/>
    <m/>
  </r>
  <r>
    <x v="16"/>
    <x v="0"/>
    <d v="2025-03-10T00:00:00"/>
    <d v="2025-03-10T00:00:00"/>
    <s v="Citywide Youth Program"/>
    <x v="0"/>
    <s v="Vickery Park Branch Library"/>
    <s v="8333 Park Ln"/>
    <n v="75231"/>
    <n v="1"/>
    <m/>
    <n v="13"/>
    <n v="13"/>
    <m/>
  </r>
  <r>
    <x v="16"/>
    <x v="0"/>
    <d v="2025-03-10T00:00:00"/>
    <d v="2025-03-10T00:00:00"/>
    <s v="Art Babies"/>
    <x v="0"/>
    <s v="Dallas Museum of Art"/>
    <s v="1717 N Harwood"/>
    <n v="75201"/>
    <n v="3"/>
    <n v="69"/>
    <m/>
    <n v="69"/>
    <m/>
  </r>
  <r>
    <x v="45"/>
    <x v="1"/>
    <d v="2025-03-10T00:00:00"/>
    <d v="2025-03-10T00:00:00"/>
    <s v="regular rehearsal"/>
    <x v="0"/>
    <s v="Lovers Lane UMC"/>
    <s v="9200 Inwood Rd"/>
    <n v="75220"/>
    <n v="1"/>
    <n v="74"/>
    <n v="13"/>
    <n v="87"/>
    <m/>
  </r>
  <r>
    <x v="45"/>
    <x v="1"/>
    <d v="2025-03-10T00:00:00"/>
    <d v="2025-03-10T00:00:00"/>
    <s v="ACDA rehearsal"/>
    <x v="0"/>
    <s v="Meyerson"/>
    <s v="2301 Flora St"/>
    <n v="75201"/>
    <n v="1"/>
    <n v="24"/>
    <n v="5"/>
    <n v="29"/>
    <m/>
  </r>
  <r>
    <x v="24"/>
    <x v="0"/>
    <d v="2025-03-10T00:00:00"/>
    <d v="2025-03-10T00:00:00"/>
    <s v="Outreach Lab: Air and Weather"/>
    <x v="0"/>
    <s v="Boys &amp; Girls Club - Roseland "/>
    <s v="2101 North Washington Avenue"/>
    <s v="75204"/>
    <n v="1"/>
    <m/>
    <n v="31"/>
    <n v="31"/>
    <m/>
  </r>
  <r>
    <x v="24"/>
    <x v="0"/>
    <d v="2025-03-10T00:00:00"/>
    <d v="2025-03-10T00:00:00"/>
    <s v="Outreach Lab: Dig Those Dinos"/>
    <x v="0"/>
    <s v="Boys &amp; Girls Club of East Dallas"/>
    <s v="4804 Worth Street"/>
    <s v="75246"/>
    <n v="1"/>
    <m/>
    <n v="31"/>
    <n v="31"/>
    <m/>
  </r>
  <r>
    <x v="24"/>
    <x v="0"/>
    <d v="2025-03-10T00:00:00"/>
    <d v="2025-03-10T00:00:00"/>
    <s v="Outreach Lab: Do Bugs Bug You?"/>
    <x v="0"/>
    <s v="Boys &amp; Girls Club - Roseland"/>
    <s v="2101 North Washington Avenue"/>
    <s v="75204"/>
    <n v="1"/>
    <m/>
    <n v="31"/>
    <n v="31"/>
    <m/>
  </r>
  <r>
    <x v="24"/>
    <x v="0"/>
    <d v="2025-03-10T00:00:00"/>
    <d v="2025-03-10T00:00:00"/>
    <s v="Outreach Lab: Engineers, Assemble!"/>
    <x v="0"/>
    <s v="Boys &amp; Girls Club of East Dallas "/>
    <s v="4804 Worth Street"/>
    <s v="75246"/>
    <n v="1"/>
    <m/>
    <n v="31"/>
    <n v="31"/>
    <m/>
  </r>
  <r>
    <x v="26"/>
    <x v="7"/>
    <d v="2025-03-10T00:00:00"/>
    <d v="2025-03-16T00:00:00"/>
    <s v="History of TBAAL"/>
    <x v="0"/>
    <s v="TBAAL "/>
    <s v="1309 Canton Street"/>
    <n v="75201"/>
    <n v="1"/>
    <n v="0"/>
    <n v="862"/>
    <n v="862"/>
    <n v="10"/>
  </r>
  <r>
    <x v="32"/>
    <x v="8"/>
    <d v="2025-03-10T00:00:00"/>
    <d v="2025-03-10T00:00:00"/>
    <s v="USAFF preview member screening of &quot;Liza:A Truly Terrific Absolutely True Story&quot;"/>
    <x v="0"/>
    <s v="Angelika Film Center Dallas"/>
    <s v="5321 E Mockingbird Ln"/>
    <n v="75206"/>
    <n v="1"/>
    <n v="0"/>
    <n v="125"/>
    <n v="125"/>
    <m/>
  </r>
  <r>
    <x v="7"/>
    <x v="0"/>
    <d v="2025-03-10T00:00:00"/>
    <d v="2025-03-10T00:00:00"/>
    <s v="CA walk through"/>
    <x v="1"/>
    <s v="Antelope Valley Partners for Health"/>
    <s v="Virtual"/>
    <s v="Virtual"/>
    <n v="1"/>
    <n v="0"/>
    <n v="7"/>
    <n v="7"/>
    <m/>
  </r>
  <r>
    <x v="7"/>
    <x v="0"/>
    <d v="2025-03-10T00:00:00"/>
    <d v="2025-03-10T00:00:00"/>
    <s v="Creator Archetype 101"/>
    <x v="1"/>
    <s v="Virtual"/>
    <s v="Virtual"/>
    <s v="Virtual"/>
    <n v="1"/>
    <n v="0"/>
    <n v="1"/>
    <n v="1"/>
    <m/>
  </r>
  <r>
    <x v="43"/>
    <x v="5"/>
    <d v="2025-03-11T00:00:00"/>
    <d v="2025-03-11T00:00:00"/>
    <s v="Concerts for Seniors - Dallas Area"/>
    <x v="0"/>
    <s v="Brentwood Place Two"/>
    <s v="3505 South Buckner"/>
    <s v="75227"/>
    <n v="1"/>
    <n v="0"/>
    <n v="35"/>
    <n v="35"/>
    <m/>
  </r>
  <r>
    <x v="43"/>
    <x v="5"/>
    <d v="2025-03-11T00:00:00"/>
    <d v="2025-03-11T00:00:00"/>
    <s v="Concerts for Seniors - Dallas Area"/>
    <x v="0"/>
    <s v="Brentwood Place Two"/>
    <s v="3505 South Buckner"/>
    <s v="75227"/>
    <n v="1"/>
    <n v="0"/>
    <n v="35"/>
    <n v="35"/>
    <m/>
  </r>
  <r>
    <x v="43"/>
    <x v="5"/>
    <d v="2025-03-11T00:00:00"/>
    <d v="2025-03-11T00:00:00"/>
    <s v="Concerts for Seniors - Dallas Area"/>
    <x v="0"/>
    <s v="Carver Heights Baptist Church"/>
    <s v="2510 Ledbetter Drive"/>
    <s v="75216"/>
    <n v="1"/>
    <n v="0"/>
    <n v="15"/>
    <n v="15"/>
    <m/>
  </r>
  <r>
    <x v="43"/>
    <x v="5"/>
    <d v="2025-03-11T00:00:00"/>
    <d v="2025-03-11T00:00:00"/>
    <s v="Concerts for Seniors - Dallas Area"/>
    <x v="0"/>
    <s v="Carver Heights Baptist Church"/>
    <s v="2510 Ledbetter Drive"/>
    <s v="75216"/>
    <n v="1"/>
    <n v="0"/>
    <n v="15"/>
    <n v="15"/>
    <m/>
  </r>
  <r>
    <x v="37"/>
    <x v="0"/>
    <d v="2025-03-11T00:00:00"/>
    <d v="2025-03-11T00:00:00"/>
    <s v="2425-102A Cancer Support North Texas"/>
    <x v="1"/>
    <s v="Virtual"/>
    <s v="Virtual"/>
    <s v="Virtual"/>
    <n v="1"/>
    <n v="0"/>
    <n v="8"/>
    <n v="8"/>
    <m/>
  </r>
  <r>
    <x v="53"/>
    <x v="5"/>
    <d v="2025-03-11T00:00:00"/>
    <d v="2025-03-11T00:00:00"/>
    <s v="March(es) Madness"/>
    <x v="1"/>
    <s v="paywall/YouTube"/>
    <m/>
    <m/>
    <n v="1"/>
    <n v="18"/>
    <n v="31"/>
    <n v="49"/>
    <m/>
  </r>
  <r>
    <x v="44"/>
    <x v="3"/>
    <d v="2025-03-11T00:00:00"/>
    <d v="2025-03-11T00:00:00"/>
    <s v="Performing Arts Mixer"/>
    <x v="0"/>
    <s v="Celestial Beerworks"/>
    <s v="2530 Butler St "/>
    <n v="75235"/>
    <n v="1"/>
    <n v="0"/>
    <n v="42"/>
    <n v="42"/>
    <m/>
  </r>
  <r>
    <x v="5"/>
    <x v="5"/>
    <d v="2025-03-11T00:00:00"/>
    <d v="2025-03-11T00:00:00"/>
    <s v="My First Classic - Don Quixote"/>
    <x v="0"/>
    <s v="Audelia Public Library"/>
    <s v=" 10045 Audelia Rd, Dallas, TX"/>
    <n v="75238"/>
    <n v="1"/>
    <n v="0"/>
    <n v="85"/>
    <n v="85"/>
    <m/>
  </r>
  <r>
    <x v="7"/>
    <x v="0"/>
    <d v="2025-03-11T00:00:00"/>
    <d v="2025-03-11T00:00:00"/>
    <s v="Developing: Facilitation Guide"/>
    <x v="0"/>
    <s v="Big Thought HQ"/>
    <s v="1409 Botham Jean Blvd., Suite 1015"/>
    <n v="75215"/>
    <n v="1"/>
    <n v="0"/>
    <n v="5"/>
    <n v="5"/>
    <m/>
  </r>
  <r>
    <x v="15"/>
    <x v="3"/>
    <d v="2025-03-11T00:00:00"/>
    <d v="2025-03-11T00:00:00"/>
    <s v="Corporate Event "/>
    <x v="0"/>
    <s v="Hall of State"/>
    <s v="3939 Grand Avenue"/>
    <n v="75210"/>
    <n v="1"/>
    <s v="X"/>
    <n v="233"/>
    <n v="233"/>
    <m/>
  </r>
  <r>
    <x v="16"/>
    <x v="0"/>
    <d v="2025-03-11T00:00:00"/>
    <d v="2025-03-11T00:00:00"/>
    <s v="Citywide Youth Program"/>
    <x v="0"/>
    <s v="Galleria Dallas"/>
    <s v="13350 Dallas Pkwy"/>
    <n v="75240"/>
    <n v="0"/>
    <m/>
    <n v="65"/>
    <n v="65"/>
    <n v="4"/>
  </r>
  <r>
    <x v="16"/>
    <x v="0"/>
    <d v="2025-03-11T00:00:00"/>
    <d v="2025-03-11T00:00:00"/>
    <s v="All Access Art Offsite"/>
    <x v="0"/>
    <s v="Bachman Therapeutic Recreation Center"/>
    <s v="2750 Bachman Dr"/>
    <n v="75220"/>
    <n v="1"/>
    <m/>
    <n v="23"/>
    <n v="23"/>
    <m/>
  </r>
  <r>
    <x v="53"/>
    <x v="5"/>
    <d v="2025-03-11T00:00:00"/>
    <d v="2025-03-11T00:00:00"/>
    <s v="March(es) Madness"/>
    <x v="0"/>
    <s v="Meyerson Symphony Center"/>
    <s v="2301 Flora"/>
    <n v="75201"/>
    <n v="1"/>
    <n v="271"/>
    <n v="383"/>
    <n v="654"/>
    <m/>
  </r>
  <r>
    <x v="24"/>
    <x v="0"/>
    <d v="2025-03-11T00:00:00"/>
    <d v="2025-03-11T00:00:00"/>
    <s v="Outreach Lab: Air and Weather"/>
    <x v="0"/>
    <s v="The Museum School of East Dallas "/>
    <s v="914 Bridget Drive"/>
    <s v="75218"/>
    <n v="1"/>
    <n v="34"/>
    <m/>
    <n v="34"/>
    <m/>
  </r>
  <r>
    <x v="24"/>
    <x v="0"/>
    <d v="2025-03-11T00:00:00"/>
    <d v="2025-03-11T00:00:00"/>
    <s v="Tech Truck "/>
    <x v="0"/>
    <s v="Dallas PL - Pleasant Grove Branch"/>
    <s v="7310 Lake June Rd"/>
    <n v="75217"/>
    <n v="1"/>
    <m/>
    <n v="100"/>
    <n v="100"/>
    <m/>
  </r>
  <r>
    <x v="41"/>
    <x v="0"/>
    <d v="2025-03-11T00:00:00"/>
    <d v="2025-03-11T00:00:00"/>
    <s v="PatioLive!"/>
    <x v="0"/>
    <s v="Iris Memory Care"/>
    <s v="3611 Dickason Avenue"/>
    <n v="75219"/>
    <n v="1"/>
    <m/>
    <n v="22"/>
    <n v="22"/>
    <m/>
  </r>
  <r>
    <x v="26"/>
    <x v="3"/>
    <d v="2025-03-11T00:00:00"/>
    <d v="2025-03-11T00:00:00"/>
    <s v="Urban League Meeting"/>
    <x v="0"/>
    <s v="TBAAL "/>
    <s v="1309 Canton Street"/>
    <n v="75201"/>
    <n v="1"/>
    <n v="1"/>
    <n v="19"/>
    <n v="20"/>
    <m/>
  </r>
  <r>
    <x v="26"/>
    <x v="3"/>
    <d v="2025-03-11T00:00:00"/>
    <d v="2025-03-11T00:00:00"/>
    <s v="T. Lucky Repass"/>
    <x v="0"/>
    <s v="TBAAL "/>
    <s v="1309 Canton Street"/>
    <n v="75201"/>
    <n v="1"/>
    <n v="1"/>
    <n v="57"/>
    <n v="58"/>
    <m/>
  </r>
  <r>
    <x v="31"/>
    <x v="1"/>
    <d v="2025-03-11T00:00:00"/>
    <d v="2025-03-11T00:00:00"/>
    <s v="Season 45 Rehearsal"/>
    <x v="0"/>
    <s v="First Presbyterian Church"/>
    <s v="1835 Young Street"/>
    <n v="75201"/>
    <n v="250"/>
    <m/>
    <m/>
    <n v="250"/>
    <m/>
  </r>
  <r>
    <x v="54"/>
    <x v="1"/>
    <d v="2025-03-11T00:00:00"/>
    <d v="2025-03-26T00:00:00"/>
    <s v="Broadway Our Way Rehearsal"/>
    <x v="0"/>
    <s v="Uptown Players Offices"/>
    <s v="1327 Motor Circle"/>
    <n v="75207"/>
    <n v="14"/>
    <n v="0"/>
    <n v="40"/>
    <n v="40"/>
    <m/>
  </r>
  <r>
    <x v="32"/>
    <x v="8"/>
    <d v="2025-03-11T00:00:00"/>
    <d v="2025-03-11T00:00:00"/>
    <s v="USAFF preview member screening of &quot;Black Bag&quot;"/>
    <x v="0"/>
    <s v="Angelika Film Center Dallas"/>
    <s v="5321 E Mockingbird Ln"/>
    <n v="75206"/>
    <n v="1"/>
    <n v="0"/>
    <n v="200"/>
    <n v="200"/>
    <m/>
  </r>
  <r>
    <x v="7"/>
    <x v="0"/>
    <d v="2025-03-11T00:00:00"/>
    <d v="2025-03-11T00:00:00"/>
    <s v="CA walk through"/>
    <x v="1"/>
    <s v="Scholarshot   "/>
    <s v="Virtual"/>
    <s v="Virtual"/>
    <n v="1"/>
    <n v="0"/>
    <n v="5"/>
    <n v="5"/>
    <m/>
  </r>
  <r>
    <x v="7"/>
    <x v="0"/>
    <d v="2025-03-11T00:00:00"/>
    <d v="2025-03-11T00:00:00"/>
    <s v="Creator Archetype 101"/>
    <x v="1"/>
    <s v="Virtual"/>
    <s v="Virtual"/>
    <s v="Virtual"/>
    <n v="1"/>
    <n v="0"/>
    <n v="1"/>
    <n v="1"/>
    <m/>
  </r>
  <r>
    <x v="43"/>
    <x v="5"/>
    <d v="2025-03-12T00:00:00"/>
    <d v="2025-03-12T00:00:00"/>
    <s v="Concerts for Seniors - Dallas Area"/>
    <x v="0"/>
    <s v="Marcus Annex Senior Center"/>
    <s v="2910 Modella Avenue"/>
    <s v="75229"/>
    <n v="1"/>
    <n v="0"/>
    <n v="23"/>
    <n v="23"/>
    <m/>
  </r>
  <r>
    <x v="43"/>
    <x v="5"/>
    <d v="2025-03-12T00:00:00"/>
    <d v="2025-03-12T00:00:00"/>
    <s v="Concerts for Seniors - Dallas Area"/>
    <x v="0"/>
    <s v="Skyline Nursing Center"/>
    <s v="3326 Burgoyne Street"/>
    <s v="75233"/>
    <n v="1"/>
    <n v="0"/>
    <n v="50"/>
    <n v="50"/>
    <m/>
  </r>
  <r>
    <x v="43"/>
    <x v="5"/>
    <d v="2025-03-12T00:00:00"/>
    <d v="2025-03-12T00:00:00"/>
    <s v="Concerts for Seniors - Dallas Area"/>
    <x v="0"/>
    <s v="Skyline Nursing Center"/>
    <s v="3326 Burgoyne Street"/>
    <s v="75233"/>
    <n v="1"/>
    <n v="0"/>
    <n v="50"/>
    <n v="50"/>
    <m/>
  </r>
  <r>
    <x v="1"/>
    <x v="2"/>
    <d v="2025-03-12T00:00:00"/>
    <d v="2025-03-14T00:00:00"/>
    <s v="Streamliners Enrichments (AudioStorybook)"/>
    <x v="0"/>
    <s v="Museum School of East Dallas"/>
    <s v="1451 John West Rd. Dallas, TX"/>
    <n v="75228"/>
    <n v="6"/>
    <m/>
    <n v="90"/>
    <n v="90"/>
    <m/>
  </r>
  <r>
    <x v="7"/>
    <x v="0"/>
    <d v="2025-03-12T00:00:00"/>
    <d v="2025-03-12T00:00:00"/>
    <s v="Conference Presentations"/>
    <x v="0"/>
    <s v="Big Thought HQ"/>
    <s v="1409 Botham Jean Blvd., Suite 1015"/>
    <n v="75215"/>
    <n v="1"/>
    <n v="0"/>
    <n v="15"/>
    <n v="15"/>
    <m/>
  </r>
  <r>
    <x v="16"/>
    <x v="0"/>
    <d v="2025-03-12T00:00:00"/>
    <d v="2025-03-12T00:00:00"/>
    <s v="Adult Program"/>
    <x v="0"/>
    <s v="New Friends New Life"/>
    <s v="N/A"/>
    <n v="75246"/>
    <n v="1"/>
    <m/>
    <n v="20"/>
    <n v="20"/>
    <m/>
  </r>
  <r>
    <x v="16"/>
    <x v="0"/>
    <d v="2025-03-12T00:00:00"/>
    <d v="2025-03-12T00:00:00"/>
    <s v="Citywide Youth Program"/>
    <x v="0"/>
    <s v="New Friends New Life"/>
    <s v="N/A"/>
    <n v="75246"/>
    <n v="1"/>
    <m/>
    <n v="2"/>
    <n v="2"/>
    <m/>
  </r>
  <r>
    <x v="16"/>
    <x v="0"/>
    <d v="2025-03-12T00:00:00"/>
    <d v="2025-03-12T00:00:00"/>
    <s v="Citywide Youth Program"/>
    <x v="0"/>
    <s v="Oak Cliff Library"/>
    <s v="302 W 10th St"/>
    <n v="75208"/>
    <n v="1"/>
    <m/>
    <n v="12"/>
    <n v="12"/>
    <n v="2"/>
  </r>
  <r>
    <x v="16"/>
    <x v="8"/>
    <d v="2025-03-12T00:00:00"/>
    <d v="2025-03-14T00:00:00"/>
    <s v="Spring Break Family Fun"/>
    <x v="0"/>
    <s v="Dallas Museum of Art"/>
    <s v="1717 N Harwood"/>
    <n v="75201"/>
    <n v="3"/>
    <m/>
    <n v="1129"/>
    <n v="1129"/>
    <m/>
  </r>
  <r>
    <x v="17"/>
    <x v="0"/>
    <d v="2025-03-12T00:00:00"/>
    <d v="2025-03-12T00:00:00"/>
    <s v="Waitress - Meet &amp; Greet"/>
    <x v="0"/>
    <s v="Dee and Charles Wyly Theater"/>
    <s v="2400 Flora St."/>
    <n v="75201"/>
    <n v="1"/>
    <n v="0"/>
    <n v="70"/>
    <n v="70"/>
    <m/>
  </r>
  <r>
    <x v="17"/>
    <x v="1"/>
    <d v="2025-03-12T00:00:00"/>
    <d v="2025-03-22T00:00:00"/>
    <s v="Waitress - Rehearsals"/>
    <x v="0"/>
    <s v="Dee and Charles Wyly Theater"/>
    <s v="2400 Flora St."/>
    <n v="75201"/>
    <n v="10"/>
    <n v="0"/>
    <n v="28"/>
    <n v="28"/>
    <n v="2"/>
  </r>
  <r>
    <x v="24"/>
    <x v="0"/>
    <d v="2025-03-12T00:00:00"/>
    <d v="2025-03-12T00:00:00"/>
    <s v="Outreach Lab: Dig Those Dinos"/>
    <x v="0"/>
    <s v="Boys &amp; Girls Club of West Dallas"/>
    <s v="2060 Singleton Blvd"/>
    <s v="75212"/>
    <n v="1"/>
    <m/>
    <n v="31"/>
    <n v="31"/>
    <m/>
  </r>
  <r>
    <x v="24"/>
    <x v="0"/>
    <d v="2025-03-12T00:00:00"/>
    <d v="2025-03-12T00:00:00"/>
    <s v="Tech Truck "/>
    <x v="0"/>
    <s v="Klyde Warren Park"/>
    <s v="2012 Woodall Rodgers Fwy"/>
    <n v="75201"/>
    <n v="1"/>
    <m/>
    <n v="100"/>
    <n v="100"/>
    <m/>
  </r>
  <r>
    <x v="32"/>
    <x v="8"/>
    <d v="2025-03-12T00:00:00"/>
    <d v="2025-03-12T00:00:00"/>
    <s v="USAFF preview member screening of &quot;Opus&quot;"/>
    <x v="0"/>
    <s v="Alamo Drafthouse Lake Highlands"/>
    <s v="6770 Abrams Rd"/>
    <n v="75231"/>
    <n v="1"/>
    <n v="0"/>
    <n v="200"/>
    <n v="200"/>
    <m/>
  </r>
  <r>
    <x v="32"/>
    <x v="8"/>
    <d v="2025-03-12T00:00:00"/>
    <d v="2025-03-12T00:00:00"/>
    <s v="USAFF preview member screening of &quot;The Electric State&quot; (with Mike Modano and Ed Belfour in attendance)"/>
    <x v="0"/>
    <s v="NorthPark AMC"/>
    <s v="8687 N Central Expwy"/>
    <n v="75225"/>
    <n v="2"/>
    <n v="0"/>
    <n v="150"/>
    <n v="150"/>
    <m/>
  </r>
  <r>
    <x v="37"/>
    <x v="0"/>
    <d v="2025-03-13T00:00:00"/>
    <d v="2025-03-13T00:00:00"/>
    <s v="2425-101A CAVARTS Writing Workshop "/>
    <x v="1"/>
    <s v="Virtual"/>
    <s v="Virtual"/>
    <s v="Virtual"/>
    <n v="1"/>
    <n v="0"/>
    <n v="9"/>
    <n v="9"/>
    <m/>
  </r>
  <r>
    <x v="5"/>
    <x v="5"/>
    <d v="2025-03-13T00:00:00"/>
    <d v="2025-03-13T00:00:00"/>
    <s v="My First Classic - Don Quixote"/>
    <x v="0"/>
    <s v="Audelia Public Library"/>
    <s v=" 10045 Audelia Rd, Dallas, TX"/>
    <n v="75238"/>
    <n v="1"/>
    <n v="0"/>
    <n v="130"/>
    <n v="130"/>
    <m/>
  </r>
  <r>
    <x v="16"/>
    <x v="0"/>
    <d v="2025-03-13T00:00:00"/>
    <d v="2025-03-20T00:00:00"/>
    <s v="Citywide Youth Program"/>
    <x v="0"/>
    <s v="Galleria Dallas"/>
    <s v="13350 Dallas Pkwy"/>
    <n v="75240"/>
    <n v="2"/>
    <m/>
    <n v="125"/>
    <n v="125"/>
    <m/>
  </r>
  <r>
    <x v="38"/>
    <x v="5"/>
    <d v="2025-03-13T00:00:00"/>
    <d v="2025-03-13T00:00:00"/>
    <s v="The City That Killed the President: A Cultural History of Dallas and the Assassination - Book Talk"/>
    <x v="0"/>
    <s v="Jonsson Performance Hall"/>
    <s v="800 West Campbell Road"/>
    <n v="75080"/>
    <n v="1"/>
    <n v="0"/>
    <n v="75"/>
    <n v="75"/>
    <m/>
  </r>
  <r>
    <x v="24"/>
    <x v="0"/>
    <d v="2025-03-13T00:00:00"/>
    <d v="2025-03-13T00:00:00"/>
    <s v="Outreach Lab: Air and Weather"/>
    <x v="0"/>
    <s v="Boys &amp; Girls Club - Oak Cliff "/>
    <s v="2907 Linfield Road"/>
    <s v="75216"/>
    <n v="1"/>
    <m/>
    <n v="31"/>
    <n v="31"/>
    <m/>
  </r>
  <r>
    <x v="24"/>
    <x v="0"/>
    <d v="2025-03-13T00:00:00"/>
    <d v="2025-03-13T00:00:00"/>
    <s v="Outreach Lab: Do Bugs Bug You?"/>
    <x v="0"/>
    <s v="Boys &amp; Girls Club - Oak Cliff"/>
    <s v="2907 Linfield Road"/>
    <s v="75216"/>
    <n v="1"/>
    <m/>
    <n v="31"/>
    <n v="31"/>
    <m/>
  </r>
  <r>
    <x v="24"/>
    <x v="0"/>
    <d v="2025-03-13T00:00:00"/>
    <d v="2025-03-13T00:00:00"/>
    <s v="Tech Truck "/>
    <x v="0"/>
    <s v="Dallas Public Library - West Branch"/>
    <s v="2332 Singleton Blvd"/>
    <n v="75212"/>
    <n v="1"/>
    <m/>
    <n v="30"/>
    <n v="30"/>
    <m/>
  </r>
  <r>
    <x v="26"/>
    <x v="5"/>
    <d v="2025-03-13T00:00:00"/>
    <d v="2025-03-13T00:00:00"/>
    <s v="Poetry Smash"/>
    <x v="0"/>
    <s v="TBAAL "/>
    <s v="1309 Canton Street"/>
    <n v="75201"/>
    <n v="1"/>
    <n v="59"/>
    <n v="0"/>
    <n v="59"/>
    <m/>
  </r>
  <r>
    <x v="26"/>
    <x v="3"/>
    <d v="2025-03-13T00:00:00"/>
    <d v="2025-03-13T00:00:00"/>
    <s v="City of Dallas"/>
    <x v="0"/>
    <s v="TBAAL "/>
    <s v="1309 Canton Street"/>
    <n v="75201"/>
    <n v="1"/>
    <n v="0"/>
    <n v="68"/>
    <n v="68"/>
    <m/>
  </r>
  <r>
    <x v="43"/>
    <x v="5"/>
    <d v="2025-03-14T00:00:00"/>
    <d v="2025-03-14T00:00:00"/>
    <s v="Concerts for Seniors - Dallas Area"/>
    <x v="0"/>
    <s v="Pres.Vill N:Forefrnt Livg: Terrace Flr 3"/>
    <s v="8600 Skyline Drive"/>
    <s v="75243"/>
    <n v="1"/>
    <n v="0"/>
    <n v="25"/>
    <n v="25"/>
    <m/>
  </r>
  <r>
    <x v="43"/>
    <x v="5"/>
    <d v="2025-03-14T00:00:00"/>
    <d v="2025-03-14T00:00:00"/>
    <s v="Concerts for Seniors - Dallas Area"/>
    <x v="0"/>
    <s v="Pres.Vill N:Forefrnt Livg: Terrace Flr 3"/>
    <s v="8600 Skyline Drive"/>
    <s v="75243"/>
    <n v="1"/>
    <n v="0"/>
    <n v="25"/>
    <n v="25"/>
    <m/>
  </r>
  <r>
    <x v="43"/>
    <x v="5"/>
    <d v="2025-03-14T00:00:00"/>
    <d v="2025-03-14T00:00:00"/>
    <s v="Concerts for Seniors - Dallas Area"/>
    <x v="0"/>
    <s v="Shiloh Terrace Baptist Church"/>
    <s v="9810 La Prada Drive"/>
    <s v="75228"/>
    <n v="1"/>
    <n v="0"/>
    <n v="50"/>
    <n v="50"/>
    <n v="1"/>
  </r>
  <r>
    <x v="43"/>
    <x v="5"/>
    <d v="2025-03-14T00:00:00"/>
    <d v="2025-03-14T00:00:00"/>
    <s v="Concerts for Seniors - Dallas Area"/>
    <x v="0"/>
    <s v="Shiloh Terrace Baptist Church"/>
    <s v="9810 La Prada Drive"/>
    <s v="75228"/>
    <n v="1"/>
    <n v="0"/>
    <n v="50"/>
    <n v="50"/>
    <m/>
  </r>
  <r>
    <x v="43"/>
    <x v="5"/>
    <d v="2025-03-14T00:00:00"/>
    <d v="2025-03-14T00:00:00"/>
    <s v="Concerts for Seniors - Dallas Area"/>
    <x v="0"/>
    <s v="Vitality Living Preston Hollow: AL"/>
    <s v="11409 N. Central Expressway"/>
    <s v="75243"/>
    <n v="1"/>
    <n v="0"/>
    <n v="50"/>
    <n v="50"/>
    <m/>
  </r>
  <r>
    <x v="43"/>
    <x v="5"/>
    <d v="2025-03-14T00:00:00"/>
    <d v="2025-03-14T00:00:00"/>
    <s v="Concerts for Seniors - Dallas Area"/>
    <x v="0"/>
    <s v="Vitality Living Preston Hollow: AL"/>
    <s v="11409 N. Central Expressway"/>
    <s v="75243"/>
    <n v="1"/>
    <n v="0"/>
    <n v="50"/>
    <n v="50"/>
    <m/>
  </r>
  <r>
    <x v="11"/>
    <x v="3"/>
    <d v="2025-03-14T00:00:00"/>
    <d v="2025-03-14T00:00:00"/>
    <s v="Pubcrawl"/>
    <x v="0"/>
    <s v="Bishop Arts"/>
    <s v="500 N Bishop Ave"/>
    <n v="75208"/>
    <n v="1"/>
    <n v="118"/>
    <n v="20"/>
    <n v="138"/>
    <m/>
  </r>
  <r>
    <x v="1"/>
    <x v="5"/>
    <d v="2025-03-14T00:00:00"/>
    <d v="2025-03-14T00:00:00"/>
    <s v="Performance"/>
    <x v="0"/>
    <s v="Museum School of East Dallas"/>
    <s v="1451 John West Rd. Dallas, TX"/>
    <n v="75228"/>
    <n v="1"/>
    <m/>
    <n v="120"/>
    <n v="120"/>
    <m/>
  </r>
  <r>
    <x v="2"/>
    <x v="5"/>
    <d v="2025-03-14T00:00:00"/>
    <d v="2025-03-15T00:00:00"/>
    <s v="Thank You to Everyone I Have Loved"/>
    <x v="0"/>
    <s v="Arts Mission Oak Cliff"/>
    <s v="410 S Windomere Ave"/>
    <n v="75208"/>
    <n v="2"/>
    <n v="68"/>
    <n v="0"/>
    <n v="68"/>
    <m/>
  </r>
  <r>
    <x v="9"/>
    <x v="5"/>
    <d v="2025-03-14T00:00:00"/>
    <d v="2025-03-14T00:00:00"/>
    <s v="Sor Juana"/>
    <x v="0"/>
    <s v="DPL West Branch Library"/>
    <s v="2332 Singleton Blvd. Dallas"/>
    <n v="75212"/>
    <n v="1"/>
    <n v="6"/>
    <n v="0"/>
    <n v="6"/>
    <m/>
  </r>
  <r>
    <x v="34"/>
    <x v="5"/>
    <d v="2025-03-14T00:00:00"/>
    <d v="2025-03-14T00:00:00"/>
    <s v="Taking It to the Streets"/>
    <x v="0"/>
    <s v="Thanksgiving Sqaure"/>
    <s v="1627 Pacific Ave"/>
    <n v="75201"/>
    <n v="2"/>
    <n v="0"/>
    <n v="175"/>
    <n v="175"/>
    <m/>
  </r>
  <r>
    <x v="16"/>
    <x v="9"/>
    <d v="2025-03-14T00:00:00"/>
    <d v="2025-03-14T00:00:00"/>
    <s v="Art in Thirty: Gallery Talks"/>
    <x v="0"/>
    <s v="Dallas Museum of Art"/>
    <s v="1717 N Harwood"/>
    <n v="75201"/>
    <n v="1"/>
    <m/>
    <n v="9"/>
    <n v="9"/>
    <m/>
  </r>
  <r>
    <x v="16"/>
    <x v="0"/>
    <d v="2025-03-14T00:00:00"/>
    <d v="2025-03-14T00:00:00"/>
    <s v="Senior Program"/>
    <x v="0"/>
    <s v="WellMed Redbird Square"/>
    <s v="3107 W Camp Wisdom Rd"/>
    <n v="75237"/>
    <n v="1"/>
    <m/>
    <n v="6"/>
    <n v="6"/>
    <m/>
  </r>
  <r>
    <x v="38"/>
    <x v="8"/>
    <d v="2025-03-14T00:00:00"/>
    <d v="2025-03-15T00:00:00"/>
    <s v="Dallas Art Book Fair"/>
    <x v="0"/>
    <s v="Dallas Contemporary"/>
    <s v="161 Glass St."/>
    <n v="75207"/>
    <n v="1"/>
    <n v="0"/>
    <n v="1600"/>
    <n v="1600"/>
    <m/>
  </r>
  <r>
    <x v="22"/>
    <x v="0"/>
    <d v="2025-03-14T00:00:00"/>
    <d v="2025-03-14T00:00:00"/>
    <s v=" UT Southwestern Medical"/>
    <x v="0"/>
    <s v="Nasher Sculpture Center"/>
    <s v="2001 Flora St. "/>
    <n v="75201"/>
    <n v="1"/>
    <m/>
    <n v="30"/>
    <n v="30"/>
    <m/>
  </r>
  <r>
    <x v="24"/>
    <x v="0"/>
    <d v="2025-03-14T00:00:00"/>
    <d v="2025-03-14T00:00:00"/>
    <s v="Onsite Lab: Chemistry Detectives"/>
    <x v="0"/>
    <s v="Perot Museum of Nature and Science"/>
    <s v="2201 N Field Street"/>
    <n v="75201"/>
    <n v="2"/>
    <n v="42"/>
    <n v="6"/>
    <n v="48"/>
    <m/>
  </r>
  <r>
    <x v="24"/>
    <x v="0"/>
    <d v="2025-03-14T00:00:00"/>
    <d v="2025-03-14T00:00:00"/>
    <s v="Tech Truck "/>
    <x v="0"/>
    <s v="Dallas Public Library - Prairie Creek Branch"/>
    <s v="9609 Lake June Rd"/>
    <n v="75217"/>
    <n v="1"/>
    <m/>
    <n v="30"/>
    <n v="30"/>
    <m/>
  </r>
  <r>
    <x v="24"/>
    <x v="0"/>
    <d v="2025-03-14T00:00:00"/>
    <d v="2025-03-14T00:00:00"/>
    <s v="Tech Truck "/>
    <x v="0"/>
    <s v="Dallas Public Library - North Oak Cliff Branch"/>
    <s v="302 W 10th St"/>
    <n v="75208"/>
    <n v="1"/>
    <m/>
    <n v="30"/>
    <n v="30"/>
    <m/>
  </r>
  <r>
    <x v="41"/>
    <x v="0"/>
    <d v="2025-03-14T00:00:00"/>
    <d v="2025-03-14T00:00:00"/>
    <s v="PatioLive!"/>
    <x v="0"/>
    <s v="The Bridge at Fair Park"/>
    <s v="2535 M L King Jr. Blvd"/>
    <n v="75215"/>
    <n v="1"/>
    <m/>
    <n v="19"/>
    <n v="19"/>
    <m/>
  </r>
  <r>
    <x v="26"/>
    <x v="5"/>
    <d v="2025-03-14T00:00:00"/>
    <d v="2025-03-14T00:00:00"/>
    <s v="Downtown Dallas Comedy - T Barb"/>
    <x v="0"/>
    <s v="TBAAL "/>
    <s v="1309 Canton Street"/>
    <n v="75201"/>
    <n v="1"/>
    <n v="101"/>
    <n v="0"/>
    <n v="101"/>
    <m/>
  </r>
  <r>
    <x v="37"/>
    <x v="0"/>
    <d v="2025-03-14T00:00:00"/>
    <d v="2025-03-14T00:00:00"/>
    <s v="Stone Soup Emerging Voices"/>
    <x v="0"/>
    <s v="The Writer's Garret"/>
    <s v="215 S. Tyler St."/>
    <n v="75208"/>
    <n v="1"/>
    <n v="0"/>
    <n v="6"/>
    <n v="6"/>
    <m/>
  </r>
  <r>
    <x v="7"/>
    <x v="0"/>
    <d v="2025-03-15T00:00:00"/>
    <d v="2025-03-15T00:00:00"/>
    <s v="The Fellowship Initiative"/>
    <x v="0"/>
    <s v="Big Thought HQ"/>
    <s v="1409 Botham Jean Blvd., Suite 1015"/>
    <n v="75215"/>
    <n v="1"/>
    <n v="0"/>
    <n v="14"/>
    <n v="14"/>
    <m/>
  </r>
  <r>
    <x v="7"/>
    <x v="5"/>
    <d v="2025-03-15T00:00:00"/>
    <d v="2025-03-15T00:00:00"/>
    <s v="Advocacy Overview - TFI Parent Meeting"/>
    <x v="0"/>
    <s v="Big Thought HQ"/>
    <s v="1409 Botham Jean Blvd., Suite 1015"/>
    <n v="75215"/>
    <n v="1"/>
    <n v="0"/>
    <n v="15"/>
    <n v="15"/>
    <m/>
  </r>
  <r>
    <x v="7"/>
    <x v="0"/>
    <d v="2025-03-15T00:00:00"/>
    <d v="2025-03-15T00:00:00"/>
    <s v="Media Internship Orientation"/>
    <x v="0"/>
    <s v="Big Thought HQ"/>
    <s v="1409 Botham Jean Blvd., Suite 1015"/>
    <n v="75215"/>
    <n v="1"/>
    <n v="0"/>
    <n v="7"/>
    <n v="7"/>
    <m/>
  </r>
  <r>
    <x v="9"/>
    <x v="5"/>
    <d v="2025-03-15T00:00:00"/>
    <d v="2025-03-15T00:00:00"/>
    <s v="Sor Juana"/>
    <x v="0"/>
    <s v="Priarie Creek Library Branch"/>
    <s v="9609 Lake June Rd. Dallas"/>
    <n v="75217"/>
    <n v="1"/>
    <n v="15"/>
    <n v="0"/>
    <n v="15"/>
    <m/>
  </r>
  <r>
    <x v="13"/>
    <x v="0"/>
    <d v="2025-03-15T00:00:00"/>
    <d v="2025-03-15T00:00:00"/>
    <s v="Workshops- off site"/>
    <x v="0"/>
    <s v="Klyde Warren Park"/>
    <s v="2012 Woodall Rodgers Freeway"/>
    <n v="75201"/>
    <n v="1"/>
    <m/>
    <n v="60"/>
    <n v="60"/>
    <m/>
  </r>
  <r>
    <x v="16"/>
    <x v="0"/>
    <d v="2025-03-15T00:00:00"/>
    <d v="2025-03-15T00:00:00"/>
    <s v="Art Workshop for Adults"/>
    <x v="0"/>
    <s v="Dallas Museum of Art"/>
    <s v="1717 N Harwood"/>
    <n v="75201"/>
    <n v="1"/>
    <n v="20"/>
    <m/>
    <n v="20"/>
    <m/>
  </r>
  <r>
    <x v="49"/>
    <x v="1"/>
    <d v="2025-03-15T00:00:00"/>
    <d v="2025-03-15T00:00:00"/>
    <s v="Bandan Koro Rehearsal "/>
    <x v="0"/>
    <s v="Sammons Center for the Arts"/>
    <s v="3630 Harry Hines Blvd"/>
    <n v="75219"/>
    <n v="1"/>
    <n v="0"/>
    <n v="20"/>
    <n v="20"/>
    <m/>
  </r>
  <r>
    <x v="49"/>
    <x v="0"/>
    <d v="2025-03-15T00:00:00"/>
    <d v="2025-03-15T00:00:00"/>
    <s v="BK Saturdays - Bandan Koro Community Class "/>
    <x v="0"/>
    <s v="Sammons Center for the Arts"/>
    <s v="3630 Harry Hines Blvd"/>
    <n v="75219"/>
    <n v="1"/>
    <n v="0"/>
    <n v="50"/>
    <n v="50"/>
    <m/>
  </r>
  <r>
    <x v="26"/>
    <x v="5"/>
    <d v="2025-03-15T00:00:00"/>
    <d v="2025-03-15T00:00:00"/>
    <s v="Downtown Dallas Comedy - T Barb"/>
    <x v="0"/>
    <s v="TBAAL "/>
    <s v="1309 Canton Street"/>
    <n v="75201"/>
    <n v="1"/>
    <n v="89"/>
    <n v="0"/>
    <n v="89"/>
    <m/>
  </r>
  <r>
    <x v="26"/>
    <x v="1"/>
    <d v="2025-03-15T00:00:00"/>
    <d v="2025-03-15T00:00:00"/>
    <s v="The Cross &amp; Crucifixion Rehearsal"/>
    <x v="0"/>
    <s v="TBAAL "/>
    <s v="1309 Canton Street"/>
    <n v="75201"/>
    <n v="1"/>
    <n v="0"/>
    <n v="128"/>
    <n v="128"/>
    <m/>
  </r>
  <r>
    <x v="26"/>
    <x v="3"/>
    <d v="2025-03-15T00:00:00"/>
    <d v="2025-03-15T00:00:00"/>
    <s v="K. Felder Meeting"/>
    <x v="0"/>
    <s v="TBAAL "/>
    <s v="1309 Canton Street"/>
    <n v="75201"/>
    <n v="1"/>
    <n v="1"/>
    <n v="28"/>
    <n v="28"/>
    <m/>
  </r>
  <r>
    <x v="37"/>
    <x v="0"/>
    <d v="2025-03-15T00:00:00"/>
    <d v="2025-03-15T00:00:00"/>
    <s v="2425-124A Lyceum Series--Finding The Through Line In Personal Essays with Maya Golden Bethany"/>
    <x v="0"/>
    <s v="The Writer's Garret"/>
    <s v="215 S. Tyler St."/>
    <n v="75208"/>
    <n v="1"/>
    <n v="0"/>
    <n v="16"/>
    <n v="16"/>
    <m/>
  </r>
  <r>
    <x v="34"/>
    <x v="5"/>
    <d v="2025-03-16T00:00:00"/>
    <d v="2025-03-16T00:00:00"/>
    <s v="Taking It to the Streets"/>
    <x v="0"/>
    <s v="Thanksgiving Sqaure"/>
    <s v="1627 Pacific Ave"/>
    <n v="75201"/>
    <n v="2"/>
    <n v="0"/>
    <n v="120"/>
    <n v="120"/>
    <m/>
  </r>
  <r>
    <x v="16"/>
    <x v="0"/>
    <d v="2025-03-16T00:00:00"/>
    <d v="2025-03-16T00:00:00"/>
    <s v="Maker's Movement"/>
    <x v="0"/>
    <s v="Dallas Museum of Art"/>
    <s v="1717 N Harwood"/>
    <n v="75201"/>
    <n v="1"/>
    <n v="7"/>
    <m/>
    <n v="7"/>
    <m/>
  </r>
  <r>
    <x v="39"/>
    <x v="1"/>
    <d v="2025-03-16T00:00:00"/>
    <d v="2025-03-16T00:00:00"/>
    <s v="Ensemble Rehearsals"/>
    <x v="0"/>
    <s v="Sammons Center for the Arts"/>
    <s v="3630 Harry Hines Blvd."/>
    <n v="75219"/>
    <n v="6"/>
    <n v="287"/>
    <n v="29"/>
    <n v="316"/>
    <m/>
  </r>
  <r>
    <x v="39"/>
    <x v="0"/>
    <d v="2025-03-16T00:00:00"/>
    <d v="2025-03-16T00:00:00"/>
    <s v="Composition Seminar"/>
    <x v="0"/>
    <s v="Sammons Center for the Arts"/>
    <s v="3630 Harry Hines Blvd."/>
    <n v="75219"/>
    <n v="1"/>
    <n v="0"/>
    <n v="10"/>
    <n v="10"/>
    <m/>
  </r>
  <r>
    <x v="40"/>
    <x v="1"/>
    <d v="2025-03-16T00:00:00"/>
    <d v="2025-03-16T00:00:00"/>
    <s v="Rehearsal for ACDA"/>
    <x v="0"/>
    <s v="Royal Lane Baptist Church"/>
    <s v="6707 Royal Lane"/>
    <n v="75230"/>
    <n v="1"/>
    <m/>
    <n v="27"/>
    <n v="27"/>
    <m/>
  </r>
  <r>
    <x v="26"/>
    <x v="3"/>
    <d v="2025-03-16T00:00:00"/>
    <d v="2025-03-16T00:00:00"/>
    <s v="Reunion Church"/>
    <x v="0"/>
    <s v="TBAAL "/>
    <s v="1309 Canton Street"/>
    <n v="75201"/>
    <n v="1"/>
    <n v="569"/>
    <n v="0"/>
    <n v="569"/>
    <m/>
  </r>
  <r>
    <x v="43"/>
    <x v="5"/>
    <d v="2025-03-17T00:00:00"/>
    <d v="2025-03-17T00:00:00"/>
    <s v="Concerts for Seniors - Dallas Area"/>
    <x v="0"/>
    <s v="Vitality Living Preston Hollow: AL"/>
    <s v="11409 N. Central Expressway"/>
    <s v="75243"/>
    <n v="1"/>
    <n v="0"/>
    <n v="16"/>
    <n v="16"/>
    <m/>
  </r>
  <r>
    <x v="43"/>
    <x v="5"/>
    <d v="2025-03-17T00:00:00"/>
    <d v="2025-03-17T00:00:00"/>
    <s v="Concerts for Seniors - Dallas Area"/>
    <x v="0"/>
    <s v="Vitality Living Preston Hollow: AL"/>
    <s v="11409 N. Central Expressway"/>
    <s v="75243"/>
    <n v="1"/>
    <n v="0"/>
    <n v="16"/>
    <n v="16"/>
    <m/>
  </r>
  <r>
    <x v="43"/>
    <x v="5"/>
    <d v="2025-03-17T00:00:00"/>
    <d v="2025-03-17T00:00:00"/>
    <s v="Concerts for Seniors - Dallas Area"/>
    <x v="0"/>
    <s v="Autumn Leaves: IL"/>
    <s v="1010 Emerald Isle Drive"/>
    <s v="75218"/>
    <n v="1"/>
    <n v="0"/>
    <n v="40"/>
    <n v="40"/>
    <m/>
  </r>
  <r>
    <x v="43"/>
    <x v="5"/>
    <d v="2025-03-17T00:00:00"/>
    <d v="2025-03-17T00:00:00"/>
    <s v="Concerts for Seniors - Dallas Area"/>
    <x v="0"/>
    <s v="Autumn Leaves: IL"/>
    <s v="1010 Emerald Isle Drive"/>
    <s v="75218"/>
    <n v="1"/>
    <n v="0"/>
    <n v="40"/>
    <n v="40"/>
    <m/>
  </r>
  <r>
    <x v="43"/>
    <x v="5"/>
    <d v="2025-03-17T00:00:00"/>
    <d v="2025-03-17T00:00:00"/>
    <s v="Concerts for Seniors - Dallas Area"/>
    <x v="0"/>
    <s v="The Bentley "/>
    <s v="3362 Forest Lane"/>
    <s v="75234"/>
    <n v="1"/>
    <n v="0"/>
    <n v="51"/>
    <n v="51"/>
    <n v="2"/>
  </r>
  <r>
    <x v="43"/>
    <x v="5"/>
    <d v="2025-03-17T00:00:00"/>
    <d v="2025-03-17T00:00:00"/>
    <s v="Concerts for Seniors - Dallas Area"/>
    <x v="0"/>
    <s v="The Bentley "/>
    <s v="3362 Forest Lane"/>
    <s v="75234"/>
    <n v="1"/>
    <n v="0"/>
    <n v="51"/>
    <n v="51"/>
    <m/>
  </r>
  <r>
    <x v="44"/>
    <x v="2"/>
    <d v="2025-03-17T00:00:00"/>
    <d v="2025-03-17T00:00:00"/>
    <s v="Awaken Creativity Songwriters Group Central"/>
    <x v="0"/>
    <s v="Central Commons"/>
    <s v="4711 Westside Dr"/>
    <n v="75209"/>
    <n v="1"/>
    <n v="12"/>
    <n v="0"/>
    <n v="12"/>
    <m/>
  </r>
  <r>
    <x v="1"/>
    <x v="0"/>
    <d v="2025-03-17T00:00:00"/>
    <d v="2025-03-24T00:00:00"/>
    <s v="Streamliners ECRR"/>
    <x v="0"/>
    <s v="Stevens Park Elementary (DISD)"/>
    <s v="2615 W Colorado Blvd, Dallas TX"/>
    <n v="75211"/>
    <n v="12"/>
    <m/>
    <n v="97"/>
    <n v="97"/>
    <m/>
  </r>
  <r>
    <x v="1"/>
    <x v="0"/>
    <d v="2025-03-17T00:00:00"/>
    <d v="2025-03-24T00:00:00"/>
    <s v="Streamliners ECRR"/>
    <x v="0"/>
    <s v="Our Lady of Perpetual Help"/>
    <s v="7625 Cortland Avenue Dallas, TX"/>
    <n v="75235"/>
    <n v="12"/>
    <n v="107"/>
    <m/>
    <n v="107"/>
    <m/>
  </r>
  <r>
    <x v="5"/>
    <x v="2"/>
    <d v="2025-03-17T00:00:00"/>
    <d v="2025-03-22T00:00:00"/>
    <s v="BNTC Classes"/>
    <x v="0"/>
    <s v="BNT Studios"/>
    <s v="10675 E. Northwest Higway, Suite 2400"/>
    <n v="75238"/>
    <n v="17"/>
    <n v="54"/>
    <n v="13"/>
    <n v="67"/>
    <m/>
  </r>
  <r>
    <x v="5"/>
    <x v="1"/>
    <d v="2025-03-17T00:00:00"/>
    <d v="2025-03-22T00:00:00"/>
    <s v="Don Quixote Rehearsals"/>
    <x v="0"/>
    <s v="BNT Studios"/>
    <s v="10675 E. Northwest Higway, Suite 2400"/>
    <n v="75238"/>
    <n v="5"/>
    <n v="0"/>
    <n v="32"/>
    <n v="32"/>
    <m/>
  </r>
  <r>
    <x v="7"/>
    <x v="0"/>
    <d v="2025-03-17T00:00:00"/>
    <d v="2025-03-17T00:00:00"/>
    <s v="(A)Live"/>
    <x v="0"/>
    <s v="Rosemont Upper School"/>
    <s v="719 N Montclair Ave"/>
    <n v="75208"/>
    <n v="1"/>
    <n v="0"/>
    <n v="9"/>
    <n v="9"/>
    <m/>
  </r>
  <r>
    <x v="7"/>
    <x v="0"/>
    <d v="2025-03-17T00:00:00"/>
    <d v="2025-03-17T00:00:00"/>
    <s v="(A)Live"/>
    <x v="0"/>
    <s v="Sudie L. Williams TAG Academy"/>
    <s v="4518 Pomona Rd"/>
    <n v="75209"/>
    <n v="1"/>
    <n v="0"/>
    <n v="6"/>
    <n v="6"/>
    <m/>
  </r>
  <r>
    <x v="7"/>
    <x v="0"/>
    <d v="2025-03-17T00:00:00"/>
    <d v="2025-03-17T00:00:00"/>
    <s v="Creative Solutions"/>
    <x v="0"/>
    <s v="Evening Reporting Center (ERC)"/>
    <s v="1673 Terre Colony Ct"/>
    <n v="75211"/>
    <n v="1"/>
    <n v="0"/>
    <n v="8"/>
    <n v="8"/>
    <m/>
  </r>
  <r>
    <x v="7"/>
    <x v="0"/>
    <d v="2025-03-17T00:00:00"/>
    <d v="2025-03-17T00:00:00"/>
    <s v="Thriving Minds After School "/>
    <x v="0"/>
    <s v="Anne Frank Elementary School"/>
    <s v="5201 Celestial Rd"/>
    <n v="75254"/>
    <n v="1"/>
    <n v="0"/>
    <n v="34"/>
    <n v="34"/>
    <m/>
  </r>
  <r>
    <x v="7"/>
    <x v="0"/>
    <d v="2025-03-17T00:00:00"/>
    <d v="2025-03-17T00:00:00"/>
    <s v="Thriving Minds After School "/>
    <x v="0"/>
    <s v="Lakewood Elementary School"/>
    <s v="3000 Hillbrook St"/>
    <n v="75214"/>
    <n v="1"/>
    <n v="0"/>
    <n v="32"/>
    <n v="32"/>
    <m/>
  </r>
  <r>
    <x v="7"/>
    <x v="0"/>
    <d v="2025-03-17T00:00:00"/>
    <d v="2025-03-17T00:00:00"/>
    <s v="Thriving Minds After School"/>
    <x v="0"/>
    <s v="Montessori Academy at Onesimo Hernandez"/>
    <s v="5555 Maple Ave"/>
    <n v="75235"/>
    <n v="1"/>
    <n v="0"/>
    <n v="40"/>
    <n v="40"/>
    <m/>
  </r>
  <r>
    <x v="7"/>
    <x v="0"/>
    <d v="2025-03-17T00:00:00"/>
    <d v="2025-03-17T00:00:00"/>
    <s v="Thriving Minds After School"/>
    <x v="0"/>
    <s v="Rosemont Lower School"/>
    <s v="1919 Stevens Forest Dr"/>
    <n v="75208"/>
    <n v="1"/>
    <n v="0"/>
    <n v="87"/>
    <n v="87"/>
    <m/>
  </r>
  <r>
    <x v="7"/>
    <x v="0"/>
    <d v="2025-03-17T00:00:00"/>
    <d v="2025-03-17T00:00:00"/>
    <s v="Thriving Minds After School"/>
    <x v="0"/>
    <s v="Rosemont Upper School"/>
    <s v="719 N Montclair Ave"/>
    <n v="75208"/>
    <n v="1"/>
    <n v="0"/>
    <n v="14"/>
    <n v="14"/>
    <m/>
  </r>
  <r>
    <x v="7"/>
    <x v="0"/>
    <d v="2025-03-17T00:00:00"/>
    <d v="2025-03-17T00:00:00"/>
    <s v="Thriving Minds After School"/>
    <x v="0"/>
    <s v="Sudie L. Williams TAG Academy"/>
    <s v="4518 Pomona Rd"/>
    <n v="75209"/>
    <n v="1"/>
    <n v="0"/>
    <n v="6"/>
    <n v="6"/>
    <m/>
  </r>
  <r>
    <x v="7"/>
    <x v="0"/>
    <d v="2025-03-17T00:00:00"/>
    <d v="2025-03-17T00:00:00"/>
    <s v="Thriving Minds After School"/>
    <x v="0"/>
    <s v="Harry C. Withers Elementary School"/>
    <s v="3959 Northhaven Rd"/>
    <n v="75229"/>
    <n v="1"/>
    <n v="0"/>
    <n v="77"/>
    <n v="77"/>
    <m/>
  </r>
  <r>
    <x v="14"/>
    <x v="9"/>
    <d v="2025-03-17T00:00:00"/>
    <d v="2025-03-17T00:00:00"/>
    <s v="Italy High School"/>
    <x v="0"/>
    <s v="The Sixth Floor Museum at Dealey Plaza"/>
    <s v="411 Elm Street"/>
    <n v="75202"/>
    <n v="1"/>
    <n v="48"/>
    <n v="5"/>
    <n v="53"/>
    <m/>
  </r>
  <r>
    <x v="14"/>
    <x v="9"/>
    <d v="2025-03-17T00:00:00"/>
    <d v="2025-03-17T00:00:00"/>
    <s v="The Riches Co-Op Homeschool"/>
    <x v="0"/>
    <s v="The Sixth Floor Museum at Dealey Plaza"/>
    <s v="411 Elm Street"/>
    <n v="75202"/>
    <n v="1"/>
    <n v="28"/>
    <n v="3"/>
    <n v="31"/>
    <m/>
  </r>
  <r>
    <x v="16"/>
    <x v="0"/>
    <d v="2025-03-17T00:00:00"/>
    <d v="2025-03-18T00:00:00"/>
    <s v="Travis Partnership"/>
    <x v="0"/>
    <s v="William B. Travis TAG Academy"/>
    <s v="2910 Allen St"/>
    <n v="75204"/>
    <n v="5"/>
    <m/>
    <n v="106"/>
    <n v="106"/>
    <m/>
  </r>
  <r>
    <x v="16"/>
    <x v="0"/>
    <d v="2025-03-17T00:00:00"/>
    <d v="2025-03-17T00:00:00"/>
    <s v="Travis Partnership"/>
    <x v="0"/>
    <s v="William B. Travis Academy"/>
    <s v="2910 Allen St"/>
    <n v="75204"/>
    <n v="1"/>
    <m/>
    <n v="31"/>
    <n v="31"/>
    <m/>
  </r>
  <r>
    <x v="16"/>
    <x v="0"/>
    <d v="2025-03-17T00:00:00"/>
    <d v="2025-03-17T00:00:00"/>
    <s v="Docent Program"/>
    <x v="0"/>
    <s v="Dallas Museum of Art"/>
    <s v="1717 N Harwood"/>
    <n v="75201"/>
    <n v="1"/>
    <m/>
    <n v="40"/>
    <n v="40"/>
    <m/>
  </r>
  <r>
    <x v="21"/>
    <x v="0"/>
    <d v="2025-03-17T00:00:00"/>
    <d v="2025-03-27T00:00:00"/>
    <s v="D-PAC"/>
    <x v="0"/>
    <s v="Townview "/>
    <s v="1201 E. 8th St. "/>
    <n v="75203"/>
    <n v="4"/>
    <n v="0"/>
    <n v="73"/>
    <n v="73"/>
    <m/>
  </r>
  <r>
    <x v="27"/>
    <x v="0"/>
    <d v="2025-03-17T00:00:00"/>
    <d v="2025-03-27T00:00:00"/>
    <s v="D-PAC"/>
    <x v="0"/>
    <s v="Townview"/>
    <s v="1201 E. 8th St."/>
    <n v="75203"/>
    <n v="4"/>
    <n v="0"/>
    <n v="73"/>
    <n v="73"/>
    <m/>
  </r>
  <r>
    <x v="22"/>
    <x v="3"/>
    <d v="2025-03-17T00:00:00"/>
    <d v="2025-03-21T00:00:00"/>
    <s v="Spring Break at the Nasher"/>
    <x v="0"/>
    <s v="Nasher Sculpture Center"/>
    <s v="2001 Flora St. "/>
    <n v="75201"/>
    <n v="5"/>
    <m/>
    <n v="3345"/>
    <n v="3345"/>
    <m/>
  </r>
  <r>
    <x v="40"/>
    <x v="1"/>
    <d v="2025-03-17T00:00:00"/>
    <d v="2025-03-17T00:00:00"/>
    <s v="Rehearsal for ACDA"/>
    <x v="0"/>
    <s v="Royal Lane Baptist Church"/>
    <s v="6707 Royal Lane"/>
    <n v="75230"/>
    <n v="1"/>
    <m/>
    <n v="27"/>
    <n v="27"/>
    <m/>
  </r>
  <r>
    <x v="24"/>
    <x v="0"/>
    <d v="2025-03-17T00:00:00"/>
    <d v="2025-03-17T00:00:00"/>
    <s v="Outreach Lab: Engineers, Assemble!"/>
    <x v="0"/>
    <s v="B. H. Macon Elementary"/>
    <s v="650 Holcomb Road"/>
    <s v="75217"/>
    <n v="3"/>
    <m/>
    <n v="96"/>
    <n v="96"/>
    <m/>
  </r>
  <r>
    <x v="24"/>
    <x v="0"/>
    <d v="2025-03-17T00:00:00"/>
    <d v="2025-03-17T00:00:00"/>
    <s v="Outreach Lab: Solar Superstars"/>
    <x v="0"/>
    <s v="Felix G. Botello Elementary School"/>
    <s v="225 South Marsalis Avenue"/>
    <s v="75203"/>
    <n v="8"/>
    <m/>
    <n v="123"/>
    <n v="123"/>
    <m/>
  </r>
  <r>
    <x v="25"/>
    <x v="1"/>
    <d v="2025-03-17T00:00:00"/>
    <d v="2025-03-31T00:00:00"/>
    <s v="Healed"/>
    <x v="0"/>
    <s v="Bryant Hall"/>
    <s v="3400 Blackburn St."/>
    <n v="75219"/>
    <n v="11"/>
    <n v="15"/>
    <m/>
    <n v="15"/>
    <m/>
  </r>
  <r>
    <x v="26"/>
    <x v="7"/>
    <d v="2025-03-17T00:00:00"/>
    <d v="2025-03-23T00:00:00"/>
    <s v="History of TBAAL"/>
    <x v="0"/>
    <s v="TBAAL "/>
    <s v="1309 Canton Street"/>
    <n v="75201"/>
    <n v="1"/>
    <n v="0"/>
    <n v="782"/>
    <n v="782"/>
    <m/>
  </r>
  <r>
    <x v="30"/>
    <x v="0"/>
    <d v="2025-03-17T00:00:00"/>
    <d v="2025-03-17T00:00:00"/>
    <s v="Fight Night!"/>
    <x v="0"/>
    <s v="Norma Young Arena Stage"/>
    <s v="2688 Laclede St., #120"/>
    <n v="75201"/>
    <n v="1"/>
    <n v="9"/>
    <n v="0"/>
    <n v="9"/>
    <m/>
  </r>
  <r>
    <x v="32"/>
    <x v="8"/>
    <d v="2025-03-17T00:00:00"/>
    <d v="2025-03-17T00:00:00"/>
    <s v="USAFF co-presents Angelika in Black &amp; White series screening of &quot;Belfast&quot; (2 screenings) (presented with the Angelika Dallas)"/>
    <x v="0"/>
    <s v="Angelika Film Center Dallas"/>
    <s v="5321 E Mockingbird Ln"/>
    <n v="75206"/>
    <n v="2"/>
    <s v="(Waiting for Ang #s)"/>
    <n v="0"/>
    <n v="0"/>
    <m/>
  </r>
  <r>
    <x v="7"/>
    <x v="0"/>
    <d v="2025-03-17T00:00:00"/>
    <d v="2025-03-17T00:00:00"/>
    <s v="Collaborating With Microsoft Teams"/>
    <x v="1"/>
    <s v="Virtual"/>
    <s v="Virtual"/>
    <s v="Virtual"/>
    <n v="1"/>
    <n v="0"/>
    <n v="12"/>
    <n v="12"/>
    <m/>
  </r>
  <r>
    <x v="43"/>
    <x v="5"/>
    <d v="2025-03-18T00:00:00"/>
    <d v="2025-03-18T00:00:00"/>
    <s v="Concerts for Seniors - Dallas Area"/>
    <x v="0"/>
    <s v="Villa at Mountain View"/>
    <s v="2918 Duncanville Road"/>
    <s v="75211"/>
    <n v="1"/>
    <n v="0"/>
    <n v="15"/>
    <n v="15"/>
    <m/>
  </r>
  <r>
    <x v="43"/>
    <x v="5"/>
    <d v="2025-03-18T00:00:00"/>
    <d v="2025-03-18T00:00:00"/>
    <s v="Concerts for Seniors - Dallas Area"/>
    <x v="0"/>
    <s v="Villa at Mountain View"/>
    <s v="2918 Duncanville Road"/>
    <s v="75211"/>
    <n v="1"/>
    <n v="0"/>
    <n v="15"/>
    <n v="15"/>
    <m/>
  </r>
  <r>
    <x v="43"/>
    <x v="5"/>
    <d v="2025-03-18T00:00:00"/>
    <d v="2025-03-18T00:00:00"/>
    <s v="Concerts for Seniors - Dallas Area"/>
    <x v="0"/>
    <s v="Villages of Lake Highlands: MC"/>
    <s v="8615 Lullwater Drive"/>
    <s v="75238"/>
    <n v="1"/>
    <n v="0"/>
    <n v="15"/>
    <n v="15"/>
    <m/>
  </r>
  <r>
    <x v="43"/>
    <x v="5"/>
    <d v="2025-03-18T00:00:00"/>
    <d v="2025-03-18T00:00:00"/>
    <s v="Concerts for Seniors - Dallas Area"/>
    <x v="0"/>
    <s v="Villages of Lake Highlands: MC"/>
    <s v="8615 Lullwater Drive"/>
    <s v="75238"/>
    <n v="1"/>
    <n v="0"/>
    <n v="10"/>
    <n v="10"/>
    <m/>
  </r>
  <r>
    <x v="43"/>
    <x v="5"/>
    <d v="2025-03-18T00:00:00"/>
    <d v="2025-03-18T00:00:00"/>
    <s v="Concerts for Seniors - Dallas Area"/>
    <x v="0"/>
    <s v="Villages of Lake Highlands: MC"/>
    <s v="8615 Lullwater Drive"/>
    <s v="75238"/>
    <n v="1"/>
    <n v="0"/>
    <n v="15"/>
    <n v="15"/>
    <m/>
  </r>
  <r>
    <x v="43"/>
    <x v="5"/>
    <d v="2025-03-18T00:00:00"/>
    <d v="2025-03-18T00:00:00"/>
    <s v="Concerts for Seniors - Dallas Area"/>
    <x v="0"/>
    <s v="The Legacy Midtown Park: Bldg. B"/>
    <s v="8260 Manderville Lane"/>
    <s v="75231"/>
    <n v="1"/>
    <n v="0"/>
    <n v="24"/>
    <n v="24"/>
    <m/>
  </r>
  <r>
    <x v="43"/>
    <x v="5"/>
    <d v="2025-03-18T00:00:00"/>
    <d v="2025-03-18T00:00:00"/>
    <s v="Concerts for Seniors - Dallas Area"/>
    <x v="0"/>
    <s v="The Legacy Midtown Park: Bldg. B"/>
    <s v="8260 Manderville Lane"/>
    <s v="75231"/>
    <n v="1"/>
    <n v="0"/>
    <n v="19"/>
    <n v="19"/>
    <m/>
  </r>
  <r>
    <x v="43"/>
    <x v="5"/>
    <d v="2025-03-18T00:00:00"/>
    <d v="2025-03-18T00:00:00"/>
    <s v="Concerts for Seniors - Dallas Area"/>
    <x v="0"/>
    <s v="Emerson on Harvest Hill: IL"/>
    <s v="5550 Harvest Hill"/>
    <s v="75230"/>
    <n v="1"/>
    <n v="0"/>
    <n v="30"/>
    <n v="30"/>
    <m/>
  </r>
  <r>
    <x v="43"/>
    <x v="5"/>
    <d v="2025-03-18T00:00:00"/>
    <d v="2025-03-18T00:00:00"/>
    <s v="Concerts for Seniors - Dallas Area"/>
    <x v="0"/>
    <s v="Emerson on Harvest Hill: IL"/>
    <s v="5550 Harvest Hill"/>
    <s v="75230"/>
    <n v="1"/>
    <n v="0"/>
    <n v="30"/>
    <n v="30"/>
    <m/>
  </r>
  <r>
    <x v="1"/>
    <x v="0"/>
    <d v="2025-03-18T00:00:00"/>
    <d v="2025-03-27T00:00:00"/>
    <s v="Virtual Learning "/>
    <x v="1"/>
    <s v="Virtual Learning"/>
    <s v="8117 Preston Rd Dallas, TX"/>
    <n v="75225"/>
    <n v="4"/>
    <m/>
    <n v="12"/>
    <n v="12"/>
    <m/>
  </r>
  <r>
    <x v="44"/>
    <x v="2"/>
    <d v="2025-03-18T00:00:00"/>
    <d v="2025-03-18T00:00:00"/>
    <s v="Awaken Creativity Writers Group"/>
    <x v="0"/>
    <s v="Highland Park Presbyterian"/>
    <s v="3821 University Blvd"/>
    <n v="75205"/>
    <n v="1"/>
    <n v="10"/>
    <n v="0"/>
    <n v="10"/>
    <m/>
  </r>
  <r>
    <x v="1"/>
    <x v="0"/>
    <d v="2025-03-18T00:00:00"/>
    <d v="2025-03-25T00:00:00"/>
    <s v="Streamliners Enrichment (Mystery Box)"/>
    <x v="0"/>
    <s v="Frank Guzick Elementary (DISD)"/>
    <s v="5000 Berridge Ln, Dallas, Tx"/>
    <n v="75227"/>
    <n v="12"/>
    <m/>
    <n v="105"/>
    <n v="105"/>
    <m/>
  </r>
  <r>
    <x v="1"/>
    <x v="0"/>
    <d v="2025-03-18T00:00:00"/>
    <d v="2025-03-25T00:00:00"/>
    <s v="Identity of Music"/>
    <x v="0"/>
    <s v="Our Lady of Perpetual Help"/>
    <s v="7625 Cortland Avenue Dallas, TX"/>
    <n v="75235"/>
    <n v="8"/>
    <n v="60"/>
    <m/>
    <n v="60"/>
    <m/>
  </r>
  <r>
    <x v="7"/>
    <x v="0"/>
    <d v="2025-03-18T00:00:00"/>
    <d v="2025-03-18T00:00:00"/>
    <s v="(A)Live"/>
    <x v="0"/>
    <s v="Rosemont Upper School"/>
    <s v="719 N Montclair Ave"/>
    <n v="75208"/>
    <n v="1"/>
    <n v="0"/>
    <n v="7"/>
    <n v="7"/>
    <m/>
  </r>
  <r>
    <x v="7"/>
    <x v="0"/>
    <d v="2025-03-18T00:00:00"/>
    <d v="2025-03-18T00:00:00"/>
    <s v="(A)Live"/>
    <x v="0"/>
    <s v="Sudie L. Williams TAG Academy"/>
    <s v="4518 Pomona Rd"/>
    <n v="75209"/>
    <n v="1"/>
    <n v="0"/>
    <n v="4"/>
    <n v="4"/>
    <m/>
  </r>
  <r>
    <x v="7"/>
    <x v="0"/>
    <d v="2025-03-18T00:00:00"/>
    <d v="2025-03-18T00:00:00"/>
    <s v="Thriving Minds After School "/>
    <x v="0"/>
    <s v="Anne Frank Elementary School"/>
    <s v="5201 Celestial Rd"/>
    <n v="75254"/>
    <n v="1"/>
    <n v="0"/>
    <n v="37"/>
    <n v="37"/>
    <m/>
  </r>
  <r>
    <x v="7"/>
    <x v="0"/>
    <d v="2025-03-18T00:00:00"/>
    <d v="2025-03-18T00:00:00"/>
    <s v="Thriving Minds After School "/>
    <x v="0"/>
    <s v="Lakewood Elementary School"/>
    <s v="3000 Hillbrook St"/>
    <n v="75214"/>
    <n v="1"/>
    <n v="0"/>
    <n v="37"/>
    <n v="37"/>
    <m/>
  </r>
  <r>
    <x v="7"/>
    <x v="0"/>
    <d v="2025-03-18T00:00:00"/>
    <d v="2025-03-18T00:00:00"/>
    <s v="Thriving Minds After School"/>
    <x v="0"/>
    <s v="Montessori Academy at Onesimo Hernandez"/>
    <s v="5555 Maple Ave"/>
    <n v="75235"/>
    <n v="1"/>
    <n v="0"/>
    <n v="43"/>
    <n v="43"/>
    <m/>
  </r>
  <r>
    <x v="7"/>
    <x v="0"/>
    <d v="2025-03-18T00:00:00"/>
    <d v="2025-03-18T00:00:00"/>
    <s v="Thriving Minds After School"/>
    <x v="0"/>
    <s v="Rosemont Lower School"/>
    <s v="1919 Stevens Forest Dr"/>
    <n v="75208"/>
    <n v="1"/>
    <n v="0"/>
    <n v="86"/>
    <n v="86"/>
    <m/>
  </r>
  <r>
    <x v="7"/>
    <x v="0"/>
    <d v="2025-03-18T00:00:00"/>
    <d v="2025-03-18T00:00:00"/>
    <s v="Thriving Minds After School"/>
    <x v="0"/>
    <s v="Rosemont Upper School"/>
    <s v="719 N Montclair Ave"/>
    <n v="75208"/>
    <n v="1"/>
    <n v="0"/>
    <n v="11"/>
    <n v="11"/>
    <m/>
  </r>
  <r>
    <x v="7"/>
    <x v="0"/>
    <d v="2025-03-18T00:00:00"/>
    <d v="2025-03-18T00:00:00"/>
    <s v="Thriving Minds After School"/>
    <x v="0"/>
    <s v="Sudie L. Williams TAG Academy"/>
    <s v="4518 Pomona Rd"/>
    <n v="75209"/>
    <n v="1"/>
    <n v="0"/>
    <n v="5"/>
    <n v="5"/>
    <m/>
  </r>
  <r>
    <x v="7"/>
    <x v="0"/>
    <d v="2025-03-18T00:00:00"/>
    <d v="2025-03-18T00:00:00"/>
    <s v="Thriving Minds After School"/>
    <x v="0"/>
    <s v="Harry C. Withers Elementary School"/>
    <s v="3959 Northhaven Rd"/>
    <n v="75229"/>
    <n v="1"/>
    <n v="0"/>
    <n v="73"/>
    <n v="73"/>
    <m/>
  </r>
  <r>
    <x v="7"/>
    <x v="0"/>
    <d v="2025-03-18T00:00:00"/>
    <d v="2025-03-18T00:00:00"/>
    <s v="6DQ-R - Observation"/>
    <x v="0"/>
    <s v="Rosemont Lower School"/>
    <s v="1919 Stevens Forest Dr"/>
    <n v="75208"/>
    <n v="1"/>
    <n v="0"/>
    <n v="24"/>
    <n v="24"/>
    <m/>
  </r>
  <r>
    <x v="7"/>
    <x v="0"/>
    <d v="2025-03-18T00:00:00"/>
    <d v="2025-03-18T00:00:00"/>
    <s v="6DQ-R - Observation"/>
    <x v="0"/>
    <s v="Rosemont Upper School"/>
    <s v="719 N Montclair Ave"/>
    <n v="75208"/>
    <n v="1"/>
    <n v="0"/>
    <n v="10"/>
    <n v="10"/>
    <m/>
  </r>
  <r>
    <x v="7"/>
    <x v="0"/>
    <d v="2025-03-18T00:00:00"/>
    <d v="2025-03-18T00:00:00"/>
    <s v="SEL Foundations from the Youth Perspective"/>
    <x v="0"/>
    <s v="Big Thought HQ"/>
    <s v="1409 Botham Jean Blvd., Suite 1015"/>
    <n v="75215"/>
    <n v="1"/>
    <n v="0"/>
    <n v="28"/>
    <n v="28"/>
    <m/>
  </r>
  <r>
    <x v="13"/>
    <x v="4"/>
    <d v="2025-03-18T00:00:00"/>
    <d v="2025-03-31T00:00:00"/>
    <s v="Curtains Up On Reading- Notre Dame School of Dallas- classes"/>
    <x v="0"/>
    <s v="Notre Dame School of Dallas"/>
    <s v="2018 Allen St"/>
    <n v="75204"/>
    <n v="8"/>
    <m/>
    <n v="19"/>
    <n v="19"/>
    <m/>
  </r>
  <r>
    <x v="14"/>
    <x v="9"/>
    <d v="2025-03-18T00:00:00"/>
    <d v="2025-03-18T00:00:00"/>
    <s v="Providence Christian School"/>
    <x v="0"/>
    <s v="The Sixth Floor Museum at Dealey Plaza"/>
    <s v="411 Elm Street"/>
    <n v="75202"/>
    <n v="1"/>
    <n v="47"/>
    <n v="4"/>
    <n v="51"/>
    <m/>
  </r>
  <r>
    <x v="14"/>
    <x v="0"/>
    <d v="2025-03-18T00:00:00"/>
    <d v="2025-03-18T00:00:00"/>
    <s v="Providence Christian School"/>
    <x v="0"/>
    <s v="The Sixth Floor Museum at Dealey Plaza"/>
    <s v="411 Elm Street"/>
    <n v="75202"/>
    <n v="1"/>
    <n v="51"/>
    <n v="0"/>
    <n v="51"/>
    <m/>
  </r>
  <r>
    <x v="14"/>
    <x v="9"/>
    <d v="2025-03-18T00:00:00"/>
    <d v="2025-03-18T00:00:00"/>
    <s v="The Harvey School"/>
    <x v="0"/>
    <s v="The Sixth Floor Museum at Dealey Plaza"/>
    <s v="411 Elm Street"/>
    <n v="75202"/>
    <n v="1"/>
    <n v="31"/>
    <n v="0"/>
    <n v="31"/>
    <m/>
  </r>
  <r>
    <x v="16"/>
    <x v="0"/>
    <d v="2025-03-18T00:00:00"/>
    <d v="2025-03-18T00:00:00"/>
    <s v="Citywide Youth Program"/>
    <x v="0"/>
    <s v="Readers2Leaders"/>
    <s v="2800 N Hampton Rd, #120"/>
    <n v="75212"/>
    <n v="1"/>
    <m/>
    <n v="38"/>
    <n v="38"/>
    <m/>
  </r>
  <r>
    <x v="16"/>
    <x v="0"/>
    <d v="2025-03-18T00:00:00"/>
    <d v="2025-03-18T00:00:00"/>
    <s v="Arturo's Preschool"/>
    <x v="0"/>
    <s v="Dallas Museum of Art"/>
    <s v="1717 N Harwood"/>
    <n v="75201"/>
    <n v="1"/>
    <m/>
    <n v="44"/>
    <n v="44"/>
    <m/>
  </r>
  <r>
    <x v="45"/>
    <x v="1"/>
    <d v="2025-03-18T00:00:00"/>
    <d v="2025-03-18T00:00:00"/>
    <s v="ACDA rehearsal"/>
    <x v="0"/>
    <s v="Meyerson"/>
    <s v="2301 Flora St"/>
    <n v="75201"/>
    <n v="1"/>
    <n v="72"/>
    <n v="13"/>
    <n v="85"/>
    <m/>
  </r>
  <r>
    <x v="24"/>
    <x v="0"/>
    <d v="2025-03-18T00:00:00"/>
    <d v="2025-03-18T00:00:00"/>
    <s v="Outreach Lab: Adapt to Survive 2.0"/>
    <x v="0"/>
    <s v="Felix G. Botello Elementary School"/>
    <s v="225 South Marsalis Avenue"/>
    <s v="75203"/>
    <n v="8"/>
    <m/>
    <n v="245"/>
    <n v="245"/>
    <m/>
  </r>
  <r>
    <x v="24"/>
    <x v="0"/>
    <d v="2025-03-18T00:00:00"/>
    <d v="2025-03-18T00:00:00"/>
    <s v="Outreach Lab: Brain Power - Dissection"/>
    <x v="0"/>
    <s v="Inspired Vision Intermediate"/>
    <s v="8501 Bruton Road"/>
    <s v="75217"/>
    <n v="4"/>
    <m/>
    <n v="122"/>
    <n v="122"/>
    <m/>
  </r>
  <r>
    <x v="24"/>
    <x v="0"/>
    <d v="2025-03-18T00:00:00"/>
    <d v="2025-03-18T00:00:00"/>
    <s v="Tech Truck "/>
    <x v="0"/>
    <s v="United to Learn - Spring Cohort"/>
    <s v="5700 Bexar St"/>
    <n v="75215"/>
    <n v="1"/>
    <m/>
    <n v="16"/>
    <n v="16"/>
    <m/>
  </r>
  <r>
    <x v="24"/>
    <x v="0"/>
    <d v="2025-03-18T00:00:00"/>
    <d v="2025-03-18T00:00:00"/>
    <s v="Tech Truck "/>
    <x v="0"/>
    <s v="United to Learn - Spring Cohort"/>
    <s v="2001 Deer Path Dr"/>
    <n v="75216"/>
    <n v="1"/>
    <m/>
    <n v="17"/>
    <n v="17"/>
    <n v="2"/>
  </r>
  <r>
    <x v="55"/>
    <x v="1"/>
    <d v="2025-03-18T00:00:00"/>
    <d v="2025-03-22T00:00:00"/>
    <s v="PRETTY FIRE Rehearsals - Week 1"/>
    <x v="0"/>
    <s v="Frank's Place (Dallas Theater Center)"/>
    <s v="3636 Turtle Creek Boulevard, Dallas, Texas 75219"/>
    <m/>
    <n v="4"/>
    <n v="0"/>
    <n v="6"/>
    <n v="6"/>
    <m/>
  </r>
  <r>
    <x v="33"/>
    <x v="5"/>
    <d v="2025-03-18T00:00:00"/>
    <d v="2025-03-18T00:00:00"/>
    <s v="Touring Opera Performance"/>
    <x v="0"/>
    <s v="Mockingbird Elementary"/>
    <s v="5828 E Mockingbird Ln"/>
    <n v="75206"/>
    <n v="1"/>
    <n v="0"/>
    <n v="254"/>
    <n v="254"/>
    <m/>
  </r>
  <r>
    <x v="31"/>
    <x v="5"/>
    <d v="2025-03-18T00:00:00"/>
    <d v="2025-03-18T00:00:00"/>
    <s v="American Choral  Directors Association"/>
    <x v="0"/>
    <s v="Winspear Opera House"/>
    <s v="2403 Flora Street"/>
    <n v="75201"/>
    <n v="250"/>
    <n v="2000"/>
    <m/>
    <n v="2250"/>
    <m/>
  </r>
  <r>
    <x v="43"/>
    <x v="5"/>
    <d v="2025-03-19T00:00:00"/>
    <d v="2025-03-19T00:00:00"/>
    <s v="Concerts for Seniors - Dallas Area"/>
    <x v="0"/>
    <s v="Brookdale White Rock"/>
    <s v="9271 White Rock Trail"/>
    <s v="75238"/>
    <n v="1"/>
    <n v="0"/>
    <n v="17"/>
    <n v="17"/>
    <m/>
  </r>
  <r>
    <x v="43"/>
    <x v="5"/>
    <d v="2025-03-19T00:00:00"/>
    <d v="2025-03-19T00:00:00"/>
    <s v="Concerts for Seniors - Dallas Area"/>
    <x v="0"/>
    <s v="Bachman Therapeutic Recreation Center"/>
    <s v="2750 Bachman Dr."/>
    <s v="75220"/>
    <n v="1"/>
    <n v="0"/>
    <n v="25"/>
    <n v="25"/>
    <m/>
  </r>
  <r>
    <x v="43"/>
    <x v="5"/>
    <d v="2025-03-19T00:00:00"/>
    <d v="2025-03-19T00:00:00"/>
    <s v="Concerts for Seniors - Dallas Area"/>
    <x v="0"/>
    <s v="Bachman Therapeutic Recreation Center"/>
    <s v="2750 Bachman Dr."/>
    <s v="75220"/>
    <n v="1"/>
    <n v="0"/>
    <n v="25"/>
    <n v="25"/>
    <m/>
  </r>
  <r>
    <x v="7"/>
    <x v="0"/>
    <d v="2025-03-19T00:00:00"/>
    <d v="2025-03-19T00:00:00"/>
    <s v="Dallas Game Design"/>
    <x v="0"/>
    <s v="Big Thought HQ"/>
    <s v="1409 Botham Jean Blvd., Suite 1015"/>
    <n v="75215"/>
    <n v="1"/>
    <n v="0"/>
    <n v="11"/>
    <n v="11"/>
    <m/>
  </r>
  <r>
    <x v="7"/>
    <x v="0"/>
    <d v="2025-03-19T00:00:00"/>
    <d v="2025-03-19T00:00:00"/>
    <s v="Thriving Minds After School "/>
    <x v="0"/>
    <s v="Anne Frank Elementary School"/>
    <s v="5201 Celestial Rd"/>
    <n v="75254"/>
    <n v="1"/>
    <n v="0"/>
    <n v="39"/>
    <n v="39"/>
    <m/>
  </r>
  <r>
    <x v="7"/>
    <x v="0"/>
    <d v="2025-03-19T00:00:00"/>
    <d v="2025-03-19T00:00:00"/>
    <s v="Thriving Minds After School "/>
    <x v="0"/>
    <s v="Lakewood Elementary School"/>
    <s v="3000 Hillbrook St"/>
    <n v="75214"/>
    <n v="1"/>
    <n v="0"/>
    <n v="38"/>
    <n v="38"/>
    <m/>
  </r>
  <r>
    <x v="7"/>
    <x v="0"/>
    <d v="2025-03-19T00:00:00"/>
    <d v="2025-03-19T00:00:00"/>
    <s v="Thriving Minds After School"/>
    <x v="0"/>
    <s v="Montessori Academy at Onesimo Hernandez"/>
    <s v="5555 Maple Ave"/>
    <n v="75235"/>
    <n v="1"/>
    <n v="0"/>
    <n v="43"/>
    <n v="43"/>
    <m/>
  </r>
  <r>
    <x v="7"/>
    <x v="0"/>
    <d v="2025-03-19T00:00:00"/>
    <d v="2025-03-19T00:00:00"/>
    <s v="Thriving Minds After School"/>
    <x v="0"/>
    <s v="Rosemont Lower School"/>
    <s v="1919 Stevens Forest Dr"/>
    <n v="75208"/>
    <n v="1"/>
    <n v="0"/>
    <n v="83"/>
    <n v="83"/>
    <m/>
  </r>
  <r>
    <x v="7"/>
    <x v="0"/>
    <d v="2025-03-19T00:00:00"/>
    <d v="2025-03-19T00:00:00"/>
    <s v="Thriving Minds After School"/>
    <x v="0"/>
    <s v="Rosemont Upper School"/>
    <s v="719 N Montclair Ave"/>
    <n v="75208"/>
    <n v="1"/>
    <n v="0"/>
    <n v="14"/>
    <n v="14"/>
    <m/>
  </r>
  <r>
    <x v="7"/>
    <x v="0"/>
    <d v="2025-03-19T00:00:00"/>
    <d v="2025-03-19T00:00:00"/>
    <s v="Thriving Minds After School"/>
    <x v="0"/>
    <s v="Harry C. Withers Elementary School"/>
    <s v="3959 Northhaven Rd"/>
    <n v="75229"/>
    <n v="1"/>
    <n v="0"/>
    <n v="71"/>
    <n v="71"/>
    <m/>
  </r>
  <r>
    <x v="15"/>
    <x v="3"/>
    <d v="2025-03-19T00:00:00"/>
    <d v="2025-03-19T00:00:00"/>
    <s v="Findley Jr. High, Waxahatchie ISD"/>
    <x v="0"/>
    <s v="Hall of State"/>
    <s v="3939 Grand Avenue"/>
    <n v="75210"/>
    <n v="1"/>
    <s v="X"/>
    <n v="238"/>
    <n v="238"/>
    <m/>
  </r>
  <r>
    <x v="16"/>
    <x v="5"/>
    <d v="2025-03-19T00:00:00"/>
    <d v="2025-03-19T00:00:00"/>
    <s v="Arts &amp; Letters Live"/>
    <x v="0"/>
    <s v="First Presbyterian Church of Dallas"/>
    <s v="1835 Young St"/>
    <n v="75201"/>
    <n v="1"/>
    <n v="657"/>
    <m/>
    <n v="657"/>
    <m/>
  </r>
  <r>
    <x v="16"/>
    <x v="0"/>
    <d v="2025-03-19T00:00:00"/>
    <d v="2025-03-19T00:00:00"/>
    <s v="Citywide Youth Program"/>
    <x v="0"/>
    <s v="Turner Recreation Center"/>
    <s v="6424 Elam Rd"/>
    <n v="75217"/>
    <n v="1"/>
    <m/>
    <n v="23"/>
    <n v="23"/>
    <m/>
  </r>
  <r>
    <x v="16"/>
    <x v="0"/>
    <d v="2025-03-19T00:00:00"/>
    <d v="2025-03-19T00:00:00"/>
    <s v="Intergenerational Program"/>
    <x v="0"/>
    <s v="Genesis Women's Shelter"/>
    <s v="N/A"/>
    <n v="75203"/>
    <n v="1"/>
    <m/>
    <n v="8"/>
    <n v="8"/>
    <m/>
  </r>
  <r>
    <x v="16"/>
    <x v="0"/>
    <d v="2025-03-19T00:00:00"/>
    <d v="2025-03-27T00:00:00"/>
    <s v="All Access Art"/>
    <x v="0"/>
    <s v="Dallas Museum of Art"/>
    <s v="1717 N Harwood"/>
    <n v="75201"/>
    <n v="4"/>
    <m/>
    <n v="59"/>
    <n v="59"/>
    <m/>
  </r>
  <r>
    <x v="45"/>
    <x v="1"/>
    <d v="2025-03-19T00:00:00"/>
    <d v="2025-03-19T00:00:00"/>
    <s v="ACDA rehearsal"/>
    <x v="0"/>
    <s v="Meyerson"/>
    <s v="2301 Flora St"/>
    <n v="75201"/>
    <n v="1"/>
    <n v="71"/>
    <n v="13"/>
    <n v="84"/>
    <m/>
  </r>
  <r>
    <x v="22"/>
    <x v="9"/>
    <d v="2025-03-19T00:00:00"/>
    <d v="2025-03-19T00:00:00"/>
    <s v="Guided Tour: Edward Titche Elementary- rebooked from 3/6"/>
    <x v="0"/>
    <s v="Nasher Sculpture Center"/>
    <s v="2001 Flora St. "/>
    <n v="75201"/>
    <n v="1"/>
    <m/>
    <n v="48"/>
    <n v="48"/>
    <m/>
  </r>
  <r>
    <x v="22"/>
    <x v="9"/>
    <d v="2025-03-19T00:00:00"/>
    <d v="2025-03-19T00:00:00"/>
    <s v="Guided Tour: Edward Titche Elementary- rebooked from 3/6"/>
    <x v="0"/>
    <s v="Nasher Sculpture Center"/>
    <s v="2001 Flora St. "/>
    <n v="75201"/>
    <n v="1"/>
    <m/>
    <n v="48"/>
    <n v="48"/>
    <m/>
  </r>
  <r>
    <x v="51"/>
    <x v="0"/>
    <d v="2025-03-19T00:00:00"/>
    <d v="2025-03-19T00:00:00"/>
    <s v="OutLoud Voices: Afterschool Arts Workshops"/>
    <x v="0"/>
    <s v="Bath House Cultural Center"/>
    <s v="512 E Lawther Dr"/>
    <n v="75218"/>
    <n v="1"/>
    <n v="0"/>
    <n v="15"/>
    <n v="15"/>
    <m/>
  </r>
  <r>
    <x v="51"/>
    <x v="0"/>
    <d v="2025-03-19T00:00:00"/>
    <d v="2025-03-19T00:00:00"/>
    <s v="Community of Practice"/>
    <x v="0"/>
    <s v="OutLoud Dallas"/>
    <s v="3137 Irving Blvd"/>
    <n v="75247"/>
    <n v="1"/>
    <n v="0"/>
    <n v="15"/>
    <n v="15"/>
    <m/>
  </r>
  <r>
    <x v="24"/>
    <x v="0"/>
    <d v="2025-03-19T00:00:00"/>
    <d v="2025-03-19T00:00:00"/>
    <s v="Outreach Demo: Suiting Up for Space"/>
    <x v="0"/>
    <s v="PL Prep at Sam Houston Elementary"/>
    <s v="2827 Throckmorton St"/>
    <s v="75219"/>
    <n v="1"/>
    <m/>
    <n v="284"/>
    <n v="284"/>
    <m/>
  </r>
  <r>
    <x v="24"/>
    <x v="0"/>
    <d v="2025-03-19T00:00:00"/>
    <d v="2025-03-19T00:00:00"/>
    <s v="Outreach Demo: Thermal Reactions"/>
    <x v="0"/>
    <s v="Michael M. Boone Elementary School"/>
    <s v="8385 Durham Street"/>
    <s v="75225"/>
    <n v="1"/>
    <n v="208"/>
    <m/>
    <n v="208"/>
    <m/>
  </r>
  <r>
    <x v="24"/>
    <x v="0"/>
    <d v="2025-03-19T00:00:00"/>
    <d v="2025-03-19T00:00:00"/>
    <s v="Outreach Lab: Engineers, Assemble!"/>
    <x v="0"/>
    <s v="RISD Academy "/>
    <s v="13630 Coit Road"/>
    <s v="75240"/>
    <n v="4"/>
    <m/>
    <n v="124"/>
    <n v="124"/>
    <m/>
  </r>
  <r>
    <x v="24"/>
    <x v="0"/>
    <d v="2025-03-19T00:00:00"/>
    <d v="2025-03-19T00:00:00"/>
    <s v="Tech Truck "/>
    <x v="0"/>
    <s v="EB Comstock Middle School"/>
    <s v="7044 Hodde St"/>
    <n v="75217"/>
    <n v="1"/>
    <m/>
    <n v="0"/>
    <n v="0"/>
    <n v="2"/>
  </r>
  <r>
    <x v="37"/>
    <x v="0"/>
    <d v="2025-03-19T00:00:00"/>
    <d v="2025-03-19T00:00:00"/>
    <s v="Poetry Stone Soup"/>
    <x v="0"/>
    <s v="Half Price Books "/>
    <s v="5803 Northwest Highway"/>
    <n v="75231"/>
    <n v="1"/>
    <n v="0"/>
    <n v="8"/>
    <n v="8"/>
    <m/>
  </r>
  <r>
    <x v="18"/>
    <x v="0"/>
    <d v="2025-03-20T00:00:00"/>
    <d v="2025-03-20T00:00:00"/>
    <s v="Book signing &quot;Philanthopy Understood&quot;"/>
    <x v="0"/>
    <s v="La Cantera Arts Conservatory"/>
    <s v="1050 N Westmoreland #328"/>
    <n v="75211"/>
    <n v="1"/>
    <n v="0"/>
    <n v="35"/>
    <n v="35"/>
    <m/>
  </r>
  <r>
    <x v="43"/>
    <x v="5"/>
    <d v="2025-03-20T00:00:00"/>
    <d v="2025-03-20T00:00:00"/>
    <s v="Concerts for Seniors - Dallas Area"/>
    <x v="0"/>
    <s v="North Dallas Senior Center"/>
    <s v="2255 N. Washington Avenue"/>
    <s v="75204"/>
    <n v="1"/>
    <n v="0"/>
    <n v="9"/>
    <n v="9"/>
    <n v="2"/>
  </r>
  <r>
    <x v="43"/>
    <x v="5"/>
    <d v="2025-03-20T00:00:00"/>
    <d v="2025-03-20T00:00:00"/>
    <s v="Concerts for Seniors - Dallas Area"/>
    <x v="0"/>
    <s v="North Dallas Senior Center"/>
    <s v="2255 N. Washington Avenue"/>
    <s v="75204"/>
    <n v="1"/>
    <n v="0"/>
    <n v="9"/>
    <n v="9"/>
    <n v="2"/>
  </r>
  <r>
    <x v="43"/>
    <x v="5"/>
    <d v="2025-03-20T00:00:00"/>
    <d v="2025-03-20T00:00:00"/>
    <s v="Concerts for Seniors - Dallas Area"/>
    <x v="0"/>
    <s v="Five Points at Lake Highlands: Lighthouse MC/IL"/>
    <s v="9009 White Rock Trail"/>
    <s v="75238"/>
    <n v="1"/>
    <n v="0"/>
    <n v="17"/>
    <n v="17"/>
    <m/>
  </r>
  <r>
    <x v="43"/>
    <x v="5"/>
    <d v="2025-03-20T00:00:00"/>
    <d v="2025-03-20T00:00:00"/>
    <s v="Concerts for Seniors - Dallas Area"/>
    <x v="0"/>
    <s v="Five Points at Lake Highlands: Lighthouse MC/IL"/>
    <s v="9009 White Rock Trail"/>
    <s v="75238"/>
    <n v="1"/>
    <n v="0"/>
    <n v="12"/>
    <n v="12"/>
    <m/>
  </r>
  <r>
    <x v="43"/>
    <x v="5"/>
    <d v="2025-03-20T00:00:00"/>
    <d v="2025-03-20T00:00:00"/>
    <s v="Concerts for Seniors - Dallas Area"/>
    <x v="0"/>
    <s v="Magnolia Home Forest Lane"/>
    <s v="6946 Forest Lane"/>
    <s v="75230"/>
    <n v="1"/>
    <n v="0"/>
    <n v="5"/>
    <n v="5"/>
    <n v="2"/>
  </r>
  <r>
    <x v="43"/>
    <x v="5"/>
    <d v="2025-03-20T00:00:00"/>
    <d v="2025-03-20T00:00:00"/>
    <s v="Concerts for Seniors - Dallas Area"/>
    <x v="0"/>
    <s v="Magnolia Home Royal Place"/>
    <s v="7541 Royal Place"/>
    <s v="75230"/>
    <n v="1"/>
    <n v="0"/>
    <n v="5"/>
    <n v="5"/>
    <n v="2"/>
  </r>
  <r>
    <x v="1"/>
    <x v="0"/>
    <d v="2025-03-20T00:00:00"/>
    <d v="2025-03-27T00:00:00"/>
    <s v="Streamliners Enrichments (AudioStorybook)"/>
    <x v="0"/>
    <s v="Bayles (DISD)"/>
    <s v="2444 Telegraph Ave, Dallas, TX"/>
    <n v="75228"/>
    <n v="14"/>
    <m/>
    <n v="160"/>
    <n v="160"/>
    <m/>
  </r>
  <r>
    <x v="3"/>
    <x v="1"/>
    <d v="2025-03-20T00:00:00"/>
    <d v="2025-03-20T00:00:00"/>
    <s v="EMERGE Coalition presents: 3HARM"/>
    <x v="0"/>
    <n v="723"/>
    <s v="723 Fort Worth Avenue"/>
    <n v="75208"/>
    <n v="1"/>
    <n v="0"/>
    <n v="11"/>
    <n v="11"/>
    <m/>
  </r>
  <r>
    <x v="5"/>
    <x v="5"/>
    <d v="2025-03-20T00:00:00"/>
    <d v="2025-03-22T00:00:00"/>
    <s v="My First Classic - Don Quixote"/>
    <x v="0"/>
    <s v="Moody Performance Hall"/>
    <s v="2520 Flora St,"/>
    <n v="75201"/>
    <n v="1"/>
    <n v="140"/>
    <n v="50"/>
    <n v="190"/>
    <m/>
  </r>
  <r>
    <x v="7"/>
    <x v="0"/>
    <d v="2025-03-20T00:00:00"/>
    <d v="2025-03-20T00:00:00"/>
    <s v="(A)Live"/>
    <x v="0"/>
    <s v="Incarnation House"/>
    <s v="3120 N Haskell Ave., Dallas, TX "/>
    <n v="75204"/>
    <n v="1"/>
    <n v="0"/>
    <n v="12"/>
    <n v="12"/>
    <m/>
  </r>
  <r>
    <x v="7"/>
    <x v="0"/>
    <d v="2025-03-20T00:00:00"/>
    <d v="2025-03-20T00:00:00"/>
    <s v="Thriving Minds After School "/>
    <x v="0"/>
    <s v="Anne Frank Elementary School"/>
    <s v="5201 Celestial Rd"/>
    <n v="75254"/>
    <n v="1"/>
    <n v="0"/>
    <n v="35"/>
    <n v="35"/>
    <m/>
  </r>
  <r>
    <x v="7"/>
    <x v="0"/>
    <d v="2025-03-20T00:00:00"/>
    <d v="2025-03-20T00:00:00"/>
    <s v="Thriving Minds After School "/>
    <x v="0"/>
    <s v="Lakewood Elementary School"/>
    <s v="3000 Hillbrook St"/>
    <n v="75214"/>
    <n v="1"/>
    <n v="0"/>
    <n v="37"/>
    <n v="37"/>
    <m/>
  </r>
  <r>
    <x v="7"/>
    <x v="0"/>
    <d v="2025-03-20T00:00:00"/>
    <d v="2025-03-20T00:00:00"/>
    <s v="Thriving Minds After School"/>
    <x v="0"/>
    <s v="Montessori Academy at Onesimo Hernandez"/>
    <s v="5555 Maple Ave"/>
    <n v="75235"/>
    <n v="1"/>
    <n v="0"/>
    <n v="38"/>
    <n v="38"/>
    <m/>
  </r>
  <r>
    <x v="7"/>
    <x v="0"/>
    <d v="2025-03-20T00:00:00"/>
    <d v="2025-03-20T00:00:00"/>
    <s v="Thriving Minds After School"/>
    <x v="0"/>
    <s v="Rosemont Lower School"/>
    <s v="1919 Stevens Forest Dr"/>
    <n v="75208"/>
    <n v="1"/>
    <n v="0"/>
    <n v="88"/>
    <n v="88"/>
    <m/>
  </r>
  <r>
    <x v="7"/>
    <x v="0"/>
    <d v="2025-03-20T00:00:00"/>
    <d v="2025-03-20T00:00:00"/>
    <s v="Thriving Minds After School"/>
    <x v="0"/>
    <s v="Rosemont Upper School"/>
    <s v="719 N Montclair Ave"/>
    <n v="75208"/>
    <n v="1"/>
    <n v="0"/>
    <n v="17"/>
    <n v="17"/>
    <m/>
  </r>
  <r>
    <x v="7"/>
    <x v="0"/>
    <d v="2025-03-20T00:00:00"/>
    <d v="2025-03-20T00:00:00"/>
    <s v="Thriving Minds After School"/>
    <x v="0"/>
    <s v="Harry C. Withers Elementary School"/>
    <s v="3959 Northhaven Rd"/>
    <n v="75229"/>
    <n v="1"/>
    <n v="0"/>
    <n v="67"/>
    <n v="67"/>
    <m/>
  </r>
  <r>
    <x v="15"/>
    <x v="9"/>
    <d v="2025-03-20T00:00:00"/>
    <d v="2025-01-22T00:00:00"/>
    <s v="Fashion Show"/>
    <x v="0"/>
    <s v="Hall of State"/>
    <s v="3939 Grand Avenue"/>
    <n v="75210"/>
    <n v="1"/>
    <s v="X"/>
    <n v="675"/>
    <n v="675"/>
    <m/>
  </r>
  <r>
    <x v="16"/>
    <x v="0"/>
    <d v="2025-03-20T00:00:00"/>
    <d v="2025-03-21T00:00:00"/>
    <s v="Travis Partnership"/>
    <x v="0"/>
    <s v="William B. Travis Academy"/>
    <s v="2910 Allen St"/>
    <n v="75204"/>
    <n v="4"/>
    <m/>
    <n v="100"/>
    <n v="100"/>
    <m/>
  </r>
  <r>
    <x v="16"/>
    <x v="9"/>
    <d v="2025-03-20T00:00:00"/>
    <d v="2025-03-20T00:00:00"/>
    <s v="Travis Partnership"/>
    <x v="0"/>
    <s v="Dallas Museum of Art"/>
    <s v="1717 N Harwood"/>
    <n v="75201"/>
    <n v="1"/>
    <m/>
    <n v="24"/>
    <n v="24"/>
    <m/>
  </r>
  <r>
    <x v="45"/>
    <x v="5"/>
    <d v="2025-03-20T00:00:00"/>
    <d v="2025-03-20T00:00:00"/>
    <s v="ACDA Performance"/>
    <x v="0"/>
    <s v="Meyerson"/>
    <s v="2301 Flora St"/>
    <n v="75201"/>
    <n v="1"/>
    <n v="1821"/>
    <n v="13"/>
    <n v="1834"/>
    <m/>
  </r>
  <r>
    <x v="22"/>
    <x v="9"/>
    <d v="2025-03-20T00:00:00"/>
    <d v="2025-03-20T00:00:00"/>
    <s v="Guided Tour: Brentfield Elementary"/>
    <x v="0"/>
    <s v="Nasher Sculpture Center"/>
    <s v="2001 Flora St. "/>
    <n v="75201"/>
    <n v="1"/>
    <m/>
    <n v="53"/>
    <n v="53"/>
    <m/>
  </r>
  <r>
    <x v="22"/>
    <x v="9"/>
    <d v="2025-03-20T00:00:00"/>
    <d v="2025-03-20T00:00:00"/>
    <s v="Guided Tour: Brentfield Elementary"/>
    <x v="0"/>
    <s v="Nasher Sculpture Center"/>
    <s v="2001 Flora St. "/>
    <n v="75201"/>
    <n v="1"/>
    <m/>
    <n v="53"/>
    <n v="53"/>
    <m/>
  </r>
  <r>
    <x v="40"/>
    <x v="1"/>
    <d v="2025-03-20T00:00:00"/>
    <d v="2025-03-20T00:00:00"/>
    <s v="Rehearsal for ACDA"/>
    <x v="0"/>
    <s v="Latino Cultural Center"/>
    <s v="2600 Live Oak St."/>
    <n v="75204"/>
    <n v="1"/>
    <m/>
    <n v="27"/>
    <n v="27"/>
    <m/>
  </r>
  <r>
    <x v="40"/>
    <x v="1"/>
    <d v="2025-03-20T00:00:00"/>
    <d v="2025-03-20T00:00:00"/>
    <s v="Soundcheck for ACDA"/>
    <x v="0"/>
    <s v="Winspear Opera House"/>
    <s v="2403 Flora St. "/>
    <n v="75201"/>
    <n v="1"/>
    <m/>
    <n v="27"/>
    <n v="27"/>
    <m/>
  </r>
  <r>
    <x v="24"/>
    <x v="0"/>
    <d v="2025-03-20T00:00:00"/>
    <d v="2025-03-20T00:00:00"/>
    <s v="Family Science Night: Superhero Academy"/>
    <x v="0"/>
    <s v="Casa View Elementary School"/>
    <s v="2100 Farola Drive"/>
    <s v="75228"/>
    <n v="1"/>
    <m/>
    <n v="500"/>
    <n v="500"/>
    <m/>
  </r>
  <r>
    <x v="26"/>
    <x v="3"/>
    <d v="2025-03-20T00:00:00"/>
    <d v="2025-03-20T00:00:00"/>
    <s v="City of Dallas Meeting"/>
    <x v="0"/>
    <s v="TBAAL "/>
    <s v="1309 Canton Street"/>
    <n v="75201"/>
    <n v="1"/>
    <n v="0"/>
    <n v="189"/>
    <n v="189"/>
    <n v="10"/>
  </r>
  <r>
    <x v="33"/>
    <x v="5"/>
    <d v="2025-03-20T00:00:00"/>
    <d v="2025-03-20T00:00:00"/>
    <s v="Touring Opera Performance"/>
    <x v="0"/>
    <s v="Leonides Cigarroa Elementary"/>
    <s v="9990 Webb Chapel Rd"/>
    <n v="75220"/>
    <n v="1"/>
    <n v="0"/>
    <n v="227"/>
    <n v="227"/>
    <m/>
  </r>
  <r>
    <x v="32"/>
    <x v="8"/>
    <d v="2025-03-20T00:00:00"/>
    <d v="2025-03-20T00:00:00"/>
    <s v="USAFF preview member screening of &quot;Death of a Unicorn&quot;"/>
    <x v="0"/>
    <s v="NorthPark AMC"/>
    <s v="8687 N Central Expwy"/>
    <n v="75225"/>
    <n v="1"/>
    <n v="0"/>
    <n v="300"/>
    <n v="300"/>
    <m/>
  </r>
  <r>
    <x v="18"/>
    <x v="0"/>
    <d v="2025-03-20T00:00:00"/>
    <d v="2025-03-20T00:00:00"/>
    <s v="Book signing &quot;Philanthopy Understood&quot;"/>
    <x v="0"/>
    <s v="La Cantera Arts Conservatory"/>
    <s v="1050 N Westmoreland #328"/>
    <n v="75211"/>
    <n v="1"/>
    <n v="0"/>
    <n v="42"/>
    <n v="42"/>
    <m/>
  </r>
  <r>
    <x v="43"/>
    <x v="5"/>
    <d v="2025-03-21T00:00:00"/>
    <d v="2025-03-21T00:00:00"/>
    <s v="Concerts for Hospitals - Dallas Area"/>
    <x v="0"/>
    <s v="Parkland Hospital: Moody Outpatient Center"/>
    <s v="5151 Maple Avenue"/>
    <s v="75235"/>
    <n v="1"/>
    <n v="0"/>
    <n v="50"/>
    <n v="50"/>
    <n v="2"/>
  </r>
  <r>
    <x v="43"/>
    <x v="5"/>
    <d v="2025-03-21T00:00:00"/>
    <d v="2025-03-21T00:00:00"/>
    <s v="Concerts for Hospitals - Dallas Area"/>
    <x v="0"/>
    <s v="Parkland Hospital: Moody Outpatient Center"/>
    <s v="5151 Maple Avenue"/>
    <s v="75235"/>
    <n v="1"/>
    <n v="0"/>
    <n v="50"/>
    <n v="50"/>
    <n v="2"/>
  </r>
  <r>
    <x v="43"/>
    <x v="5"/>
    <d v="2025-03-21T00:00:00"/>
    <d v="2025-03-21T00:00:00"/>
    <s v="Concerts for Hospitals - Dallas Area"/>
    <x v="0"/>
    <s v="Parkland Hospital: Moody Outpatient Center"/>
    <s v="5151 Maple Avenue"/>
    <s v="75235"/>
    <n v="1"/>
    <n v="0"/>
    <n v="50"/>
    <n v="50"/>
    <m/>
  </r>
  <r>
    <x v="44"/>
    <x v="3"/>
    <d v="2025-03-21T00:00:00"/>
    <d v="2025-03-21T00:00:00"/>
    <s v="Origin Opening Session Virtual"/>
    <x v="1"/>
    <s v="Virtual"/>
    <s v="n/a"/>
    <s v="n/a"/>
    <n v="1"/>
    <n v="0"/>
    <n v="50"/>
    <n v="50"/>
    <m/>
  </r>
  <r>
    <x v="44"/>
    <x v="3"/>
    <d v="2025-03-21T00:00:00"/>
    <d v="2025-03-21T00:00:00"/>
    <s v="Origin Opening Session In Person"/>
    <x v="0"/>
    <s v="All Saints Dallas"/>
    <s v="901 S Ervay"/>
    <n v="75201"/>
    <n v="1"/>
    <n v="67"/>
    <n v="100"/>
    <n v="167"/>
    <m/>
  </r>
  <r>
    <x v="1"/>
    <x v="0"/>
    <d v="2025-03-21T00:00:00"/>
    <d v="2025-03-28T00:00:00"/>
    <s v="Song Creation"/>
    <x v="0"/>
    <s v="Our Lady of Perpetual Help"/>
    <s v="7625 Cortland Avenue Dallas, TX"/>
    <n v="75235"/>
    <n v="8"/>
    <n v="101"/>
    <m/>
    <n v="101"/>
    <m/>
  </r>
  <r>
    <x v="3"/>
    <x v="5"/>
    <d v="2025-03-21T00:00:00"/>
    <d v="2025-03-22T00:00:00"/>
    <s v="EMERGE Coalition presents: 3HARM"/>
    <x v="0"/>
    <n v="723"/>
    <s v="723 Fort Worth Avenue"/>
    <n v="75208"/>
    <n v="2"/>
    <n v="0"/>
    <n v="39"/>
    <n v="39"/>
    <m/>
  </r>
  <r>
    <x v="7"/>
    <x v="0"/>
    <d v="2025-03-21T00:00:00"/>
    <d v="2025-03-21T00:00:00"/>
    <s v="Thriving Minds After School "/>
    <x v="0"/>
    <s v="Anne Frank Elementary School"/>
    <s v="5201 Celestial Rd"/>
    <n v="75254"/>
    <n v="1"/>
    <n v="0"/>
    <n v="38"/>
    <n v="38"/>
    <m/>
  </r>
  <r>
    <x v="7"/>
    <x v="0"/>
    <d v="2025-03-21T00:00:00"/>
    <d v="2025-03-21T00:00:00"/>
    <s v="Thriving Minds After School "/>
    <x v="0"/>
    <s v="Lakewood Elementary School"/>
    <s v="3000 Hillbrook St"/>
    <n v="75214"/>
    <n v="1"/>
    <n v="0"/>
    <n v="29"/>
    <n v="29"/>
    <m/>
  </r>
  <r>
    <x v="7"/>
    <x v="0"/>
    <d v="2025-03-21T00:00:00"/>
    <d v="2025-03-21T00:00:00"/>
    <s v="Thriving Minds After School"/>
    <x v="0"/>
    <s v="Montessori Academy at Onesimo Hernandez"/>
    <s v="5555 Maple Ave"/>
    <n v="75235"/>
    <n v="1"/>
    <n v="0"/>
    <n v="39"/>
    <n v="39"/>
    <m/>
  </r>
  <r>
    <x v="7"/>
    <x v="0"/>
    <d v="2025-03-21T00:00:00"/>
    <d v="2025-03-21T00:00:00"/>
    <s v="Thriving Minds After School"/>
    <x v="0"/>
    <s v="Rosemont Lower School"/>
    <s v="1919 Stevens Forest Dr"/>
    <n v="75208"/>
    <n v="1"/>
    <n v="0"/>
    <n v="79"/>
    <n v="79"/>
    <m/>
  </r>
  <r>
    <x v="7"/>
    <x v="0"/>
    <d v="2025-03-21T00:00:00"/>
    <d v="2025-03-21T00:00:00"/>
    <s v="Thriving Minds After School"/>
    <x v="0"/>
    <s v="Rosemont Upper School"/>
    <s v="719 N Montclair Ave"/>
    <n v="75208"/>
    <n v="1"/>
    <n v="0"/>
    <n v="16"/>
    <n v="16"/>
    <m/>
  </r>
  <r>
    <x v="7"/>
    <x v="0"/>
    <d v="2025-03-21T00:00:00"/>
    <d v="2025-03-21T00:00:00"/>
    <s v="Thriving Minds After School"/>
    <x v="0"/>
    <s v="Sudie L. Williams TAG Academy"/>
    <s v="4518 Pomona Rd"/>
    <n v="75209"/>
    <n v="1"/>
    <n v="0"/>
    <n v="8"/>
    <n v="8"/>
    <m/>
  </r>
  <r>
    <x v="7"/>
    <x v="0"/>
    <d v="2025-03-21T00:00:00"/>
    <d v="2025-03-21T00:00:00"/>
    <s v="Thriving Minds After School"/>
    <x v="0"/>
    <s v="Harry C. Withers Elementary School"/>
    <s v="3959 Northhaven Rd"/>
    <n v="75229"/>
    <n v="1"/>
    <n v="0"/>
    <n v="63"/>
    <n v="63"/>
    <m/>
  </r>
  <r>
    <x v="13"/>
    <x v="3"/>
    <d v="2025-03-21T00:00:00"/>
    <d v="2025-03-21T00:00:00"/>
    <s v="Volunteers- other events"/>
    <x v="0"/>
    <s v="Longhorn Ballroom"/>
    <s v="216 Corinth St"/>
    <n v="75207"/>
    <n v="1"/>
    <m/>
    <n v="4"/>
    <n v="4"/>
    <m/>
  </r>
  <r>
    <x v="45"/>
    <x v="5"/>
    <d v="2025-03-21T00:00:00"/>
    <d v="2025-03-21T00:00:00"/>
    <s v="ACDA Performance"/>
    <x v="0"/>
    <s v="Meyerson"/>
    <s v="2301 Flora St"/>
    <n v="75201"/>
    <n v="1"/>
    <n v="1821"/>
    <n v="13"/>
    <n v="1834"/>
    <m/>
  </r>
  <r>
    <x v="17"/>
    <x v="5"/>
    <d v="2025-03-21T00:00:00"/>
    <d v="2025-03-21T00:00:00"/>
    <s v="Community Workshop"/>
    <x v="0"/>
    <s v="Bachman Lake Together"/>
    <s v="9507 Overlake Dr"/>
    <n v="75220"/>
    <n v="1"/>
    <n v="0"/>
    <n v="35"/>
    <n v="35"/>
    <m/>
  </r>
  <r>
    <x v="22"/>
    <x v="9"/>
    <d v="2025-03-21T00:00:00"/>
    <d v="2025-03-21T00:00:00"/>
    <s v="Tour: Marcus High School"/>
    <x v="0"/>
    <s v="Nasher Sculpture Center"/>
    <s v="2001 Flora St. "/>
    <n v="75201"/>
    <n v="1"/>
    <m/>
    <n v="30"/>
    <n v="30"/>
    <m/>
  </r>
  <r>
    <x v="22"/>
    <x v="5"/>
    <d v="2025-03-21T00:00:00"/>
    <d v="2025-03-21T00:00:00"/>
    <s v="til Midnight"/>
    <x v="0"/>
    <s v="Nasher Sculpture Center"/>
    <s v="2001 Flora St. "/>
    <n v="75201"/>
    <n v="1"/>
    <m/>
    <n v="1781"/>
    <n v="1781"/>
    <m/>
  </r>
  <r>
    <x v="40"/>
    <x v="1"/>
    <d v="2025-03-21T00:00:00"/>
    <d v="2025-03-21T00:00:00"/>
    <s v="Soundcheck for ACDA"/>
    <x v="0"/>
    <s v="Meyerson Symphony Center"/>
    <s v="2302 Flora St."/>
    <n v="75201"/>
    <n v="1"/>
    <m/>
    <n v="27"/>
    <n v="27"/>
    <m/>
  </r>
  <r>
    <x v="40"/>
    <x v="5"/>
    <d v="2025-03-21T00:00:00"/>
    <d v="2025-03-21T00:00:00"/>
    <s v="ACDA national conference performance"/>
    <x v="0"/>
    <s v="Meyerson Symphony Center"/>
    <s v="2302 Flora St."/>
    <n v="75201"/>
    <n v="1"/>
    <m/>
    <n v="1800"/>
    <n v="1800"/>
    <m/>
  </r>
  <r>
    <x v="40"/>
    <x v="5"/>
    <d v="2025-03-21T00:00:00"/>
    <d v="2025-03-21T00:00:00"/>
    <s v="ACDA national conference performance"/>
    <x v="0"/>
    <s v="Winspear Opera House"/>
    <s v="2403 Flora St. "/>
    <n v="75201"/>
    <n v="1"/>
    <m/>
    <n v="2200"/>
    <n v="2200"/>
    <m/>
  </r>
  <r>
    <x v="24"/>
    <x v="0"/>
    <d v="2025-03-21T00:00:00"/>
    <d v="2025-03-21T00:00:00"/>
    <s v="Family Science Night: Earth and Space"/>
    <x v="0"/>
    <s v="W.H. Adamson High School"/>
    <s v="309 East Ninth Street"/>
    <s v="75203"/>
    <n v="1"/>
    <m/>
    <n v="500"/>
    <n v="500"/>
    <m/>
  </r>
  <r>
    <x v="24"/>
    <x v="0"/>
    <d v="2025-03-21T00:00:00"/>
    <d v="2025-03-21T00:00:00"/>
    <s v="Outreach Lab: Crash Test Cars"/>
    <x v="0"/>
    <s v="W. E. Greiner Exploratory Arts Academy"/>
    <s v="501 S Edgefield Avenue"/>
    <s v="75208"/>
    <n v="1"/>
    <m/>
    <n v="7"/>
    <n v="7"/>
    <m/>
  </r>
  <r>
    <x v="24"/>
    <x v="0"/>
    <d v="2025-03-21T00:00:00"/>
    <d v="2025-03-21T00:00:00"/>
    <s v="Outreach Lab: What's the Matter"/>
    <x v="0"/>
    <s v="Barbara Jordan Elementary"/>
    <s v="1111 W Kiest Blvd"/>
    <s v="75224"/>
    <n v="3"/>
    <m/>
    <n v="93"/>
    <n v="93"/>
    <m/>
  </r>
  <r>
    <x v="41"/>
    <x v="0"/>
    <d v="2025-03-21T00:00:00"/>
    <d v="2025-03-21T00:00:00"/>
    <s v="PatioLive!"/>
    <x v="0"/>
    <s v="Belmont Village"/>
    <s v="3535 N Hall St"/>
    <n v="75219"/>
    <n v="1"/>
    <m/>
    <n v="15"/>
    <n v="15"/>
    <m/>
  </r>
  <r>
    <x v="26"/>
    <x v="5"/>
    <d v="2025-03-21T00:00:00"/>
    <d v="2025-03-21T00:00:00"/>
    <s v="Encore Evening with Gaye Arbuckle"/>
    <x v="0"/>
    <s v="TBAAL "/>
    <s v="1309 Canton Street"/>
    <n v="75201"/>
    <n v="1"/>
    <n v="189"/>
    <n v="0"/>
    <n v="189"/>
    <m/>
  </r>
  <r>
    <x v="32"/>
    <x v="8"/>
    <d v="2025-03-21T00:00:00"/>
    <d v="2025-03-27T00:00:00"/>
    <s v="USAFF co-presents Gene Hackman film series screenings of &quot;The Birdcage,&quot; &quot;The Conversation,&quot; &quot;I Never Sang for My Father&quot; and &quot;Hoosiers&quot; (presented with the Angelika Dallas)"/>
    <x v="0"/>
    <s v="Angelika Film Center Dallas"/>
    <s v="5321 E Mockingbird Ln"/>
    <n v="75206"/>
    <n v="8"/>
    <s v="(Waiting for Ang #s)"/>
    <n v="0"/>
    <n v="0"/>
    <m/>
  </r>
  <r>
    <x v="18"/>
    <x v="0"/>
    <d v="2025-03-22T00:00:00"/>
    <d v="2025-03-22T00:00:00"/>
    <s v="Creative Writing  - Mike Guinn"/>
    <x v="0"/>
    <s v="La Cantera Arts Conservatory"/>
    <s v="1050 N Westmoreland #328"/>
    <n v="75211"/>
    <n v="1"/>
    <n v="0"/>
    <n v="7"/>
    <n v="7"/>
    <m/>
  </r>
  <r>
    <x v="37"/>
    <x v="0"/>
    <d v="2025-03-22T00:00:00"/>
    <d v="2025-03-22T00:00:00"/>
    <s v="Saturday Stone Soup"/>
    <x v="1"/>
    <s v="Virtual"/>
    <s v="Virtual"/>
    <s v="Virtual"/>
    <n v="1"/>
    <n v="0"/>
    <n v="6"/>
    <n v="6"/>
    <m/>
  </r>
  <r>
    <x v="0"/>
    <x v="0"/>
    <d v="2025-03-22T00:00:00"/>
    <d v="2025-03-22T00:00:00"/>
    <s v="ANMBF Dance Academy Classical Ballet Kids 9:30 AM"/>
    <x v="0"/>
    <s v="Anita Martinez Recreation Center"/>
    <s v="3212 N Winnetka Ave, Dallas, TX 75212"/>
    <m/>
    <n v="1"/>
    <n v="12"/>
    <n v="0"/>
    <n v="12"/>
    <m/>
  </r>
  <r>
    <x v="0"/>
    <x v="0"/>
    <d v="2025-03-22T00:00:00"/>
    <d v="2025-03-22T00:00:00"/>
    <s v="ANMBF Dance Academy Classical Ballet Toddlers 10:30 AM"/>
    <x v="0"/>
    <s v="Anita Martinez Recreation Center"/>
    <s v="3212 N Winnetka Ave, Dallas, TX 75212"/>
    <m/>
    <n v="1"/>
    <n v="4"/>
    <n v="0"/>
    <n v="4"/>
    <m/>
  </r>
  <r>
    <x v="6"/>
    <x v="5"/>
    <d v="2025-03-22T00:00:00"/>
    <d v="2025-03-22T00:00:00"/>
    <s v="Hallam Concerts #4 - Andrey Ponochevny, piano"/>
    <x v="0"/>
    <s v="Central Commons"/>
    <s v="4711 Westside Drive"/>
    <n v="75209"/>
    <n v="1"/>
    <n v="0"/>
    <n v="203"/>
    <n v="203"/>
    <m/>
  </r>
  <r>
    <x v="7"/>
    <x v="0"/>
    <d v="2025-03-22T00:00:00"/>
    <d v="2025-03-22T00:00:00"/>
    <s v="Dallas Game Design"/>
    <x v="0"/>
    <s v="Big Thought HQ"/>
    <s v="1409 Botham Jean Blvd., Suite 1015"/>
    <n v="75215"/>
    <n v="1"/>
    <n v="0"/>
    <n v="10"/>
    <n v="10"/>
    <m/>
  </r>
  <r>
    <x v="7"/>
    <x v="0"/>
    <d v="2025-03-22T00:00:00"/>
    <d v="2025-03-22T00:00:00"/>
    <s v="The Fellowship Initiative"/>
    <x v="0"/>
    <s v="Big Thought HQ"/>
    <s v="1409 Botham Jean Blvd., Suite 1015"/>
    <n v="75215"/>
    <n v="1"/>
    <n v="0"/>
    <n v="21"/>
    <n v="21"/>
    <m/>
  </r>
  <r>
    <x v="50"/>
    <x v="6"/>
    <d v="2025-03-22T00:00:00"/>
    <d v="2025-03-22T00:00:00"/>
    <s v="West Side Stories"/>
    <x v="0"/>
    <s v="Color Me Empowered HQ"/>
    <s v="2101 West Clarendon"/>
    <n v="75208"/>
    <n v="1"/>
    <n v="0"/>
    <n v="25"/>
    <n v="25"/>
    <m/>
  </r>
  <r>
    <x v="50"/>
    <x v="0"/>
    <d v="2025-03-22T00:00:00"/>
    <d v="2025-03-22T00:00:00"/>
    <s v="Open Studio"/>
    <x v="0"/>
    <s v="Color Me Empowered HQ"/>
    <s v="2101 West Clarendon"/>
    <n v="75208"/>
    <n v="1"/>
    <n v="0"/>
    <n v="5"/>
    <n v="5"/>
    <m/>
  </r>
  <r>
    <x v="34"/>
    <x v="5"/>
    <d v="2025-03-22T00:00:00"/>
    <d v="2025-03-22T00:00:00"/>
    <s v="Taking It to the Streets"/>
    <x v="0"/>
    <s v="Dart Akard"/>
    <s v="Akard Street"/>
    <n v="75202"/>
    <n v="2"/>
    <n v="0"/>
    <n v="220"/>
    <n v="220"/>
    <m/>
  </r>
  <r>
    <x v="13"/>
    <x v="1"/>
    <d v="2025-03-22T00:00:00"/>
    <d v="2025-03-27T00:00:00"/>
    <s v="Rodgers and Hammerstein's Cinderella: Youth Edition- auditions"/>
    <x v="0"/>
    <s v="Rosewood Center for Family Arts"/>
    <s v="5938 Skillman St"/>
    <n v="75231"/>
    <n v="2"/>
    <m/>
    <n v="41"/>
    <n v="41"/>
    <m/>
  </r>
  <r>
    <x v="20"/>
    <x v="5"/>
    <d v="2025-03-22T00:00:00"/>
    <d v="2025-03-22T00:00:00"/>
    <s v="Thelma Daniels: Women's History Month Distinguished Lecture"/>
    <x v="0"/>
    <s v="African American Museum"/>
    <s v="3536 Grand Avenue"/>
    <n v="75210"/>
    <n v="1"/>
    <m/>
    <n v="45"/>
    <n v="45"/>
    <m/>
  </r>
  <r>
    <x v="20"/>
    <x v="5"/>
    <d v="2025-03-22T00:00:00"/>
    <d v="2025-03-22T00:00:00"/>
    <s v="Scott Joplin Chamber Orchestra Performance"/>
    <x v="0"/>
    <s v="The Black Academy of Arts and Letters"/>
    <s v="1309 Canton St"/>
    <n v="75201"/>
    <n v="1"/>
    <n v="1750"/>
    <m/>
    <n v="1750"/>
    <m/>
  </r>
  <r>
    <x v="21"/>
    <x v="0"/>
    <d v="2025-03-22T00:00:00"/>
    <d v="2025-03-22T00:00:00"/>
    <s v="Discover Theatre"/>
    <x v="0"/>
    <s v="The Lightning Thief (Musical)"/>
    <s v="1010 N. Collins St"/>
    <n v="76011"/>
    <n v="1"/>
    <n v="0"/>
    <n v="10"/>
    <n v="10"/>
    <m/>
  </r>
  <r>
    <x v="27"/>
    <x v="0"/>
    <d v="2025-03-22T00:00:00"/>
    <d v="2025-03-22T00:00:00"/>
    <s v="D-PAC Citywide Workshop"/>
    <x v="0"/>
    <s v="Lochwood Branch - Dallas Public Library"/>
    <s v="11221 Lochwood Blvd"/>
    <n v="75218"/>
    <n v="1"/>
    <n v="0"/>
    <n v="2"/>
    <n v="2"/>
    <m/>
  </r>
  <r>
    <x v="49"/>
    <x v="1"/>
    <d v="2025-03-22T00:00:00"/>
    <d v="2025-03-22T00:00:00"/>
    <s v="Bandan Koro Rehearsal "/>
    <x v="0"/>
    <s v="Sammons Center for the Arts"/>
    <s v="3630 Harry Hines Blvd"/>
    <n v="75219"/>
    <n v="1"/>
    <n v="0"/>
    <n v="20"/>
    <n v="20"/>
    <m/>
  </r>
  <r>
    <x v="49"/>
    <x v="0"/>
    <d v="2025-03-22T00:00:00"/>
    <d v="2025-03-22T00:00:00"/>
    <s v="BK Saturdays - Bandan Koro Community Class "/>
    <x v="0"/>
    <s v="Sammons Center for the Arts"/>
    <s v="3630 Harry Hines Blvd"/>
    <n v="75219"/>
    <n v="1"/>
    <n v="0"/>
    <n v="50"/>
    <n v="50"/>
    <m/>
  </r>
  <r>
    <x v="26"/>
    <x v="5"/>
    <d v="2025-03-22T00:00:00"/>
    <d v="2025-03-22T00:00:00"/>
    <s v="Encore Evening with Gaye Arbuckle"/>
    <x v="0"/>
    <s v="TBAAL "/>
    <s v="1309 Canton Street"/>
    <n v="75201"/>
    <n v="1"/>
    <n v="176"/>
    <n v="0"/>
    <n v="176"/>
    <m/>
  </r>
  <r>
    <x v="26"/>
    <x v="5"/>
    <d v="2025-03-22T00:00:00"/>
    <d v="2025-03-22T00:00:00"/>
    <s v="African American Theatre"/>
    <x v="0"/>
    <s v="TBAAL "/>
    <s v="1309 Canton Street"/>
    <n v="75201"/>
    <n v="1"/>
    <n v="58"/>
    <n v="0"/>
    <n v="58"/>
    <m/>
  </r>
  <r>
    <x v="26"/>
    <x v="5"/>
    <d v="2025-03-22T00:00:00"/>
    <d v="2025-03-22T00:00:00"/>
    <s v="Scott Joplin Concert"/>
    <x v="0"/>
    <s v="TBAAL "/>
    <s v="1309 Canton Street"/>
    <n v="75201"/>
    <n v="1"/>
    <n v="1068"/>
    <n v="0"/>
    <n v="1068"/>
    <m/>
  </r>
  <r>
    <x v="26"/>
    <x v="3"/>
    <d v="2025-03-22T00:00:00"/>
    <d v="2025-03-22T00:00:00"/>
    <s v="Scott Joplin Concert Reception"/>
    <x v="0"/>
    <s v="TBAAL "/>
    <s v="1309 Canton Street"/>
    <n v="75201"/>
    <n v="1"/>
    <n v="126"/>
    <n v="0"/>
    <n v="126"/>
    <n v="2"/>
  </r>
  <r>
    <x v="26"/>
    <x v="1"/>
    <d v="2025-03-22T00:00:00"/>
    <d v="2025-03-22T00:00:00"/>
    <s v="The Cross &amp; Crucifixion Rehearsal"/>
    <x v="0"/>
    <s v="TBAAL "/>
    <s v="1309 Canton Street"/>
    <n v="75201"/>
    <n v="1"/>
    <n v="0"/>
    <n v="128"/>
    <n v="128"/>
    <n v="2"/>
  </r>
  <r>
    <x v="33"/>
    <x v="5"/>
    <d v="2025-03-22T00:00:00"/>
    <d v="2025-03-22T00:00:00"/>
    <s v="OperaTruck for Dallas Public Library"/>
    <x v="0"/>
    <s v="Dallas West Branch Library"/>
    <s v="2332 Singleton Blvd"/>
    <n v="75212"/>
    <n v="1"/>
    <n v="0"/>
    <n v="58"/>
    <n v="58"/>
    <m/>
  </r>
  <r>
    <x v="37"/>
    <x v="0"/>
    <d v="2025-03-22T00:00:00"/>
    <d v="2025-03-22T00:00:00"/>
    <s v="2425-126A Poetry in Place"/>
    <x v="0"/>
    <s v="Ron Kirk Pedestrian Bridge"/>
    <s v="109 Continental Avenue"/>
    <n v="75208"/>
    <n v="1"/>
    <n v="0"/>
    <n v="15"/>
    <n v="15"/>
    <m/>
  </r>
  <r>
    <x v="16"/>
    <x v="0"/>
    <d v="2025-03-23T00:00:00"/>
    <d v="2025-03-23T00:00:00"/>
    <s v="Maker's Movement"/>
    <x v="0"/>
    <s v="Dallas Museum of Art"/>
    <s v="1717 N Harwood"/>
    <n v="75201"/>
    <n v="1"/>
    <n v="7"/>
    <m/>
    <n v="7"/>
    <m/>
  </r>
  <r>
    <x v="39"/>
    <x v="1"/>
    <d v="2025-03-23T00:00:00"/>
    <d v="2025-03-23T00:00:00"/>
    <s v="Ensemble Rehearsals"/>
    <x v="0"/>
    <s v="Sammons Center for the Arts"/>
    <s v="3630 Harry Hines Blvd."/>
    <n v="75219"/>
    <n v="6"/>
    <n v="310"/>
    <n v="32"/>
    <n v="342"/>
    <m/>
  </r>
  <r>
    <x v="40"/>
    <x v="5"/>
    <d v="2025-03-23T00:00:00"/>
    <d v="2025-03-25T00:00:00"/>
    <s v="Orpheus + Desert Chorale in Concert"/>
    <x v="0"/>
    <s v="Lovers Lane UMC"/>
    <s v="9200 Inwood Rd."/>
    <n v="75220"/>
    <n v="1"/>
    <n v="610"/>
    <m/>
    <n v="610"/>
    <m/>
  </r>
  <r>
    <x v="26"/>
    <x v="3"/>
    <d v="2025-03-23T00:00:00"/>
    <d v="2025-03-23T00:00:00"/>
    <s v="Reunion Church"/>
    <x v="0"/>
    <s v="TBAAL "/>
    <s v="1309 Canton Street"/>
    <n v="75201"/>
    <n v="1"/>
    <n v="868"/>
    <n v="0"/>
    <n v="868"/>
    <n v="2"/>
  </r>
  <r>
    <x v="26"/>
    <x v="3"/>
    <d v="2025-03-23T00:00:00"/>
    <d v="2025-03-23T00:00:00"/>
    <s v="McGee 90th Birthday Party"/>
    <x v="0"/>
    <s v="TBAAL "/>
    <s v="1309 Canton Street"/>
    <n v="75201"/>
    <n v="1"/>
    <n v="1"/>
    <n v="149"/>
    <n v="150"/>
    <m/>
  </r>
  <r>
    <x v="5"/>
    <x v="2"/>
    <d v="2025-03-24T00:00:00"/>
    <d v="2025-03-29T00:00:00"/>
    <s v="BNTC Classes"/>
    <x v="0"/>
    <s v="BNT Studios"/>
    <s v="10675 E. Northwest Higway, Suite 2400"/>
    <n v="75238"/>
    <n v="17"/>
    <n v="54"/>
    <n v="13"/>
    <n v="67"/>
    <m/>
  </r>
  <r>
    <x v="5"/>
    <x v="1"/>
    <d v="2025-03-24T00:00:00"/>
    <d v="2025-03-29T00:00:00"/>
    <s v="Don Quixote Rehearsals"/>
    <x v="0"/>
    <s v="BNT Studios"/>
    <s v="10675 E. Northwest Higway, Suite 2400"/>
    <n v="75238"/>
    <n v="5"/>
    <n v="0"/>
    <n v="32"/>
    <n v="32"/>
    <m/>
  </r>
  <r>
    <x v="7"/>
    <x v="0"/>
    <d v="2025-03-24T00:00:00"/>
    <d v="2025-03-24T00:00:00"/>
    <s v="(A)Live"/>
    <x v="0"/>
    <s v="Rosemont Upper School"/>
    <s v="719 N Montclair Ave"/>
    <n v="75208"/>
    <n v="1"/>
    <n v="0"/>
    <n v="9"/>
    <n v="9"/>
    <m/>
  </r>
  <r>
    <x v="7"/>
    <x v="0"/>
    <d v="2025-03-24T00:00:00"/>
    <d v="2025-03-24T00:00:00"/>
    <s v="(A)Live"/>
    <x v="0"/>
    <s v="Sudie L. Williams TAG Academy"/>
    <s v="4518 Pomona Rd"/>
    <n v="75209"/>
    <n v="1"/>
    <n v="0"/>
    <n v="9"/>
    <n v="9"/>
    <m/>
  </r>
  <r>
    <x v="7"/>
    <x v="0"/>
    <d v="2025-03-24T00:00:00"/>
    <d v="2025-03-24T00:00:00"/>
    <s v="Creative Solutions"/>
    <x v="0"/>
    <s v="Evening Reporting Center (ERC)"/>
    <s v="1673 Terre Colony Ct"/>
    <n v="75211"/>
    <n v="1"/>
    <n v="0"/>
    <n v="2"/>
    <n v="2"/>
    <m/>
  </r>
  <r>
    <x v="7"/>
    <x v="0"/>
    <d v="2025-03-24T00:00:00"/>
    <d v="2025-03-24T00:00:00"/>
    <s v="Thriving Minds After School "/>
    <x v="0"/>
    <s v="Anne Frank Elementary School"/>
    <s v="5201 Celestial Rd"/>
    <n v="75254"/>
    <n v="1"/>
    <n v="0"/>
    <n v="36"/>
    <n v="36"/>
    <m/>
  </r>
  <r>
    <x v="7"/>
    <x v="0"/>
    <d v="2025-03-24T00:00:00"/>
    <d v="2025-03-24T00:00:00"/>
    <s v="Thriving Minds After School "/>
    <x v="0"/>
    <s v="Lakewood Elementary School"/>
    <s v="3000 Hillbrook St"/>
    <n v="75214"/>
    <n v="1"/>
    <n v="0"/>
    <n v="37"/>
    <n v="37"/>
    <m/>
  </r>
  <r>
    <x v="7"/>
    <x v="0"/>
    <d v="2025-03-24T00:00:00"/>
    <d v="2025-03-24T00:00:00"/>
    <s v="Thriving Minds After School"/>
    <x v="0"/>
    <s v="Montessori Academy at Onesimo Hernandez"/>
    <s v="5555 Maple Ave"/>
    <n v="75235"/>
    <n v="1"/>
    <n v="0"/>
    <n v="2"/>
    <n v="2"/>
    <m/>
  </r>
  <r>
    <x v="7"/>
    <x v="0"/>
    <d v="2025-03-24T00:00:00"/>
    <d v="2025-03-24T00:00:00"/>
    <s v="Thriving Minds After School"/>
    <x v="0"/>
    <s v="Rosemont Lower School"/>
    <s v="1919 Stevens Forest Dr"/>
    <n v="75208"/>
    <n v="1"/>
    <n v="0"/>
    <n v="87"/>
    <n v="87"/>
    <m/>
  </r>
  <r>
    <x v="7"/>
    <x v="0"/>
    <d v="2025-03-24T00:00:00"/>
    <d v="2025-03-24T00:00:00"/>
    <s v="Thriving Minds After School"/>
    <x v="0"/>
    <s v="Rosemont Upper School"/>
    <s v="719 N Montclair Ave"/>
    <n v="75208"/>
    <n v="1"/>
    <n v="0"/>
    <n v="15"/>
    <n v="15"/>
    <n v="1"/>
  </r>
  <r>
    <x v="7"/>
    <x v="0"/>
    <d v="2025-03-24T00:00:00"/>
    <d v="2025-03-24T00:00:00"/>
    <s v="Thriving Minds After School"/>
    <x v="0"/>
    <s v="Sudie L. Williams TAG Academy"/>
    <s v="4518 Pomona Rd"/>
    <n v="75209"/>
    <n v="1"/>
    <n v="0"/>
    <n v="7"/>
    <n v="7"/>
    <m/>
  </r>
  <r>
    <x v="7"/>
    <x v="0"/>
    <d v="2025-03-24T00:00:00"/>
    <d v="2025-03-24T00:00:00"/>
    <s v="Thriving Minds After School"/>
    <x v="0"/>
    <s v="Harry C. Withers Elementary School"/>
    <s v="3959 Northhaven Rd"/>
    <n v="75229"/>
    <n v="1"/>
    <n v="0"/>
    <n v="64"/>
    <n v="64"/>
    <m/>
  </r>
  <r>
    <x v="9"/>
    <x v="5"/>
    <d v="2025-03-24T00:00:00"/>
    <d v="2025-03-24T00:00:00"/>
    <s v="Payasos.Clowns"/>
    <x v="0"/>
    <s v="Anne Frank ES"/>
    <s v="5201 Celestial Rd. Dallas"/>
    <n v="75252"/>
    <n v="2"/>
    <n v="280"/>
    <n v="0"/>
    <n v="280"/>
    <m/>
  </r>
  <r>
    <x v="34"/>
    <x v="5"/>
    <d v="2025-03-24T00:00:00"/>
    <d v="2025-03-24T00:00:00"/>
    <s v="Taking It to the Streets"/>
    <x v="0"/>
    <s v="Dart Akard"/>
    <s v="Akard Street"/>
    <n v="75202"/>
    <n v="2"/>
    <n v="0"/>
    <n v="230"/>
    <n v="230"/>
    <n v="2"/>
  </r>
  <r>
    <x v="13"/>
    <x v="1"/>
    <d v="2025-03-24T00:00:00"/>
    <d v="2025-03-31T00:00:00"/>
    <s v="James and the Giant Peach- rehearsals"/>
    <x v="0"/>
    <s v="Rosewood Center for Family Arts"/>
    <s v="5938 Skillman St"/>
    <n v="75231"/>
    <n v="7"/>
    <m/>
    <n v="15"/>
    <n v="15"/>
    <m/>
  </r>
  <r>
    <x v="16"/>
    <x v="0"/>
    <d v="2025-03-24T00:00:00"/>
    <d v="2025-03-24T00:00:00"/>
    <s v="Docent Program"/>
    <x v="0"/>
    <s v="Dallas Museum of Art"/>
    <s v="1717 N Harwood"/>
    <n v="75201"/>
    <n v="1"/>
    <m/>
    <n v="40"/>
    <n v="40"/>
    <m/>
  </r>
  <r>
    <x v="45"/>
    <x v="1"/>
    <d v="2025-03-24T00:00:00"/>
    <d v="2025-03-24T00:00:00"/>
    <s v="regular rehearsal"/>
    <x v="0"/>
    <s v="Lovers Lane UMC"/>
    <s v="9200 Inwood Rd"/>
    <n v="75220"/>
    <n v="1"/>
    <n v="126"/>
    <n v="22"/>
    <n v="148"/>
    <m/>
  </r>
  <r>
    <x v="40"/>
    <x v="2"/>
    <d v="2025-03-24T00:00:00"/>
    <d v="2025-03-24T00:00:00"/>
    <s v="Educational outreach"/>
    <x v="0"/>
    <s v="Carter High School"/>
    <s v="1819 W. Wheatland Rd."/>
    <n v="75232"/>
    <n v="1"/>
    <m/>
    <n v="20"/>
    <n v="20"/>
    <m/>
  </r>
  <r>
    <x v="47"/>
    <x v="1"/>
    <d v="2025-03-24T00:00:00"/>
    <d v="2025-03-31T00:00:00"/>
    <s v="Kictchen Dog Rehearsalas"/>
    <x v="0"/>
    <s v="TD Studio"/>
    <s v="1230 River Bend Drive #111"/>
    <n v="75247"/>
    <n v="6"/>
    <n v="48"/>
    <n v="0"/>
    <n v="48"/>
    <m/>
  </r>
  <r>
    <x v="47"/>
    <x v="1"/>
    <d v="2025-03-24T00:00:00"/>
    <d v="2025-03-24T00:00:00"/>
    <s v="Professional Development Speaking"/>
    <x v="0"/>
    <s v="TD Studio"/>
    <s v="1230 River Bend Drive #111"/>
    <n v="75247"/>
    <n v="1"/>
    <n v="0"/>
    <n v="36"/>
    <n v="36"/>
    <m/>
  </r>
  <r>
    <x v="26"/>
    <x v="3"/>
    <d v="2025-03-24T00:00:00"/>
    <d v="2025-03-24T00:00:00"/>
    <s v="City of Dallas Meeting"/>
    <x v="0"/>
    <s v="TBAAL "/>
    <s v="1309 Canton Street"/>
    <n v="75201"/>
    <n v="1"/>
    <n v="0"/>
    <n v="38"/>
    <n v="38"/>
    <m/>
  </r>
  <r>
    <x v="26"/>
    <x v="1"/>
    <d v="2025-03-24T00:00:00"/>
    <d v="2025-03-24T00:00:00"/>
    <s v="Four Colors Brothers "/>
    <x v="0"/>
    <s v="TBAAL "/>
    <s v="1309 Canton Street"/>
    <n v="75201"/>
    <n v="1"/>
    <n v="0"/>
    <n v="12"/>
    <n v="12"/>
    <m/>
  </r>
  <r>
    <x v="26"/>
    <x v="7"/>
    <d v="2025-03-24T00:00:00"/>
    <d v="2025-03-31T00:00:00"/>
    <s v="History of TBAAL"/>
    <x v="0"/>
    <s v="TBAAL "/>
    <s v="1309 Canton Street"/>
    <n v="75201"/>
    <n v="1"/>
    <n v="0"/>
    <n v="489"/>
    <n v="489"/>
    <m/>
  </r>
  <r>
    <x v="32"/>
    <x v="8"/>
    <d v="2025-03-24T00:00:00"/>
    <d v="2025-03-24T00:00:00"/>
    <s v="USAFF preview member screening of &quot;The Ballad of Wallis Island&quot;"/>
    <x v="0"/>
    <s v="Angelika Film Center Dallas"/>
    <s v="5321 E Mockingbird Ln"/>
    <n v="75206"/>
    <n v="1"/>
    <n v="0"/>
    <n v="200"/>
    <n v="200"/>
    <m/>
  </r>
  <r>
    <x v="32"/>
    <x v="8"/>
    <d v="2025-03-24T00:00:00"/>
    <d v="2025-03-24T00:00:00"/>
    <s v="USAFF co-presents Musical Mondays series screening of &quot;Mamma Mia!&quot; (presented with the Angelika Dallas)"/>
    <x v="0"/>
    <s v="Angelika Film Center Dallas"/>
    <s v="5321 E Mockingbird Ln"/>
    <n v="75206"/>
    <n v="1"/>
    <s v="(Waiting for Ang #s)"/>
    <m/>
    <n v="0"/>
    <m/>
  </r>
  <r>
    <x v="43"/>
    <x v="5"/>
    <d v="2025-03-25T00:00:00"/>
    <d v="2025-03-25T00:00:00"/>
    <s v="Concerts for Head Start - Dallas Area"/>
    <x v="1"/>
    <s v="ChildCareGroup West Dallas Center"/>
    <s v="2827 Lapsley Street"/>
    <s v="75212"/>
    <n v="1"/>
    <n v="0"/>
    <n v="40"/>
    <n v="40"/>
    <m/>
  </r>
  <r>
    <x v="43"/>
    <x v="5"/>
    <d v="2025-03-25T00:00:00"/>
    <d v="2025-03-25T00:00:00"/>
    <s v="Concerts for Head Start - Dallas Area"/>
    <x v="0"/>
    <s v="Roseland Homes Head Start Center"/>
    <s v="2011 N Washington Ave"/>
    <s v="75204-4244"/>
    <n v="1"/>
    <n v="0"/>
    <n v="45"/>
    <n v="45"/>
    <m/>
  </r>
  <r>
    <x v="43"/>
    <x v="5"/>
    <d v="2025-03-25T00:00:00"/>
    <d v="2025-03-25T00:00:00"/>
    <s v="Concerts for Head Start - Dallas Area"/>
    <x v="0"/>
    <s v="Roseland Homes Head Start Center"/>
    <s v="2011 N Washington Ave"/>
    <s v="75204-4244"/>
    <n v="1"/>
    <n v="0"/>
    <n v="50"/>
    <n v="50"/>
    <n v="6"/>
  </r>
  <r>
    <x v="43"/>
    <x v="5"/>
    <d v="2025-03-25T00:00:00"/>
    <d v="2025-03-25T00:00:00"/>
    <s v="Concerts for Hospitals - Dallas Area"/>
    <x v="0"/>
    <s v="Dallas VA Hospital"/>
    <s v="4500 South Lancaster"/>
    <s v="75216"/>
    <n v="1"/>
    <n v="0"/>
    <n v="18"/>
    <n v="18"/>
    <m/>
  </r>
  <r>
    <x v="43"/>
    <x v="5"/>
    <d v="2025-03-25T00:00:00"/>
    <d v="2025-03-25T00:00:00"/>
    <s v="Concerts for Hospitals - Dallas Area"/>
    <x v="0"/>
    <s v="Dallas VA Hospital"/>
    <s v="4500 South Lancaster"/>
    <s v="75216"/>
    <n v="1"/>
    <n v="0"/>
    <n v="18"/>
    <n v="18"/>
    <m/>
  </r>
  <r>
    <x v="43"/>
    <x v="5"/>
    <d v="2025-03-25T00:00:00"/>
    <d v="2025-03-25T00:00:00"/>
    <s v="Concerts for Seniors - Dallas Area"/>
    <x v="0"/>
    <s v="Sunrise Senior Living at Hillcrest: AL"/>
    <s v="13001 Hillcrest"/>
    <s v="75240"/>
    <n v="1"/>
    <n v="0"/>
    <n v="27"/>
    <n v="27"/>
    <m/>
  </r>
  <r>
    <x v="43"/>
    <x v="5"/>
    <d v="2025-03-25T00:00:00"/>
    <d v="2025-03-25T00:00:00"/>
    <s v="Concerts for Seniors - Dallas Area"/>
    <x v="0"/>
    <s v="Sunrise Senior Living at Hillcrest: MC"/>
    <s v="13001 Hillcrest"/>
    <s v="75240"/>
    <n v="1"/>
    <n v="0"/>
    <n v="17"/>
    <n v="17"/>
    <m/>
  </r>
  <r>
    <x v="37"/>
    <x v="0"/>
    <d v="2025-03-25T00:00:00"/>
    <d v="2025-03-25T00:00:00"/>
    <s v="2425-102A Cancer Support North Texas"/>
    <x v="1"/>
    <s v="Virtual"/>
    <s v="Virtual"/>
    <s v="Virtual"/>
    <n v="1"/>
    <n v="0"/>
    <n v="8"/>
    <n v="8"/>
    <m/>
  </r>
  <r>
    <x v="16"/>
    <x v="5"/>
    <d v="2025-03-25T00:00:00"/>
    <d v="2025-03-25T00:00:00"/>
    <s v="Arts &amp; Letters Live"/>
    <x v="1"/>
    <s v="YouTube"/>
    <s v="Virtual"/>
    <s v="Virtual"/>
    <n v="1"/>
    <n v="26"/>
    <m/>
    <n v="26"/>
    <m/>
  </r>
  <r>
    <x v="7"/>
    <x v="0"/>
    <d v="2025-03-25T00:00:00"/>
    <d v="2025-03-25T00:00:00"/>
    <s v="Friends of PTECH / Edgewood ISD - Stafford Elementary"/>
    <x v="1"/>
    <s v="Virtual"/>
    <s v="Virtual"/>
    <s v="Virtual"/>
    <n v="1"/>
    <n v="0"/>
    <n v="1"/>
    <n v="1"/>
    <m/>
  </r>
  <r>
    <x v="44"/>
    <x v="2"/>
    <d v="2025-03-25T00:00:00"/>
    <d v="2025-03-25T00:00:00"/>
    <s v="Awaken Creativity Songwriters Group North"/>
    <x v="0"/>
    <s v="Private Residence"/>
    <s v="3429 Hanover St"/>
    <n v="75225"/>
    <n v="1"/>
    <n v="11"/>
    <n v="0"/>
    <n v="11"/>
    <m/>
  </r>
  <r>
    <x v="0"/>
    <x v="1"/>
    <d v="2025-03-25T00:00:00"/>
    <d v="2025-03-25T00:00:00"/>
    <s v="Professional Ballet Folklorico Company"/>
    <x v="0"/>
    <s v="Anita Martinez Recreation Center"/>
    <s v="3212 N Winnetka Ave, Dallas, TX 75212"/>
    <n v="75212"/>
    <n v="1"/>
    <n v="5"/>
    <n v="0"/>
    <n v="5"/>
    <m/>
  </r>
  <r>
    <x v="7"/>
    <x v="0"/>
    <d v="2025-03-25T00:00:00"/>
    <d v="2025-03-25T00:00:00"/>
    <s v="(A)Live"/>
    <x v="0"/>
    <s v="Rosemont Upper School"/>
    <s v="719 N Montclair Ave"/>
    <n v="75208"/>
    <n v="1"/>
    <n v="0"/>
    <n v="8"/>
    <n v="8"/>
    <m/>
  </r>
  <r>
    <x v="7"/>
    <x v="0"/>
    <d v="2025-03-25T00:00:00"/>
    <d v="2025-03-25T00:00:00"/>
    <s v="(A)Live"/>
    <x v="0"/>
    <s v="Sudie L. Williams TAG Academy"/>
    <s v="4518 Pomona Rd"/>
    <n v="75209"/>
    <n v="1"/>
    <n v="0"/>
    <n v="8"/>
    <n v="8"/>
    <m/>
  </r>
  <r>
    <x v="7"/>
    <x v="0"/>
    <d v="2025-03-25T00:00:00"/>
    <d v="2025-03-25T00:00:00"/>
    <s v="Thriving Minds After School "/>
    <x v="0"/>
    <s v="Anne Frank Elementary School"/>
    <s v="5201 Celestial Rd"/>
    <n v="75254"/>
    <n v="1"/>
    <n v="0"/>
    <n v="33"/>
    <n v="33"/>
    <m/>
  </r>
  <r>
    <x v="7"/>
    <x v="0"/>
    <d v="2025-03-25T00:00:00"/>
    <d v="2025-03-25T00:00:00"/>
    <s v="Thriving Minds After School "/>
    <x v="0"/>
    <s v="Lakewood Elementary School"/>
    <s v="3000 Hillbrook St"/>
    <n v="75214"/>
    <n v="1"/>
    <n v="0"/>
    <n v="43"/>
    <n v="43"/>
    <n v="13"/>
  </r>
  <r>
    <x v="7"/>
    <x v="0"/>
    <d v="2025-03-25T00:00:00"/>
    <d v="2025-03-25T00:00:00"/>
    <s v="Thriving Minds After School"/>
    <x v="0"/>
    <s v="Montessori Academy at Onesimo Hernandez"/>
    <s v="5555 Maple Ave"/>
    <n v="75235"/>
    <n v="1"/>
    <n v="0"/>
    <n v="2"/>
    <n v="2"/>
    <m/>
  </r>
  <r>
    <x v="7"/>
    <x v="0"/>
    <d v="2025-03-25T00:00:00"/>
    <d v="2025-03-25T00:00:00"/>
    <s v="Thriving Minds After School"/>
    <x v="0"/>
    <s v="Rosemont Lower School"/>
    <s v="1919 Stevens Forest Dr"/>
    <n v="75208"/>
    <n v="1"/>
    <n v="0"/>
    <n v="85"/>
    <n v="85"/>
    <m/>
  </r>
  <r>
    <x v="7"/>
    <x v="0"/>
    <d v="2025-03-25T00:00:00"/>
    <d v="2025-03-25T00:00:00"/>
    <s v="Thriving Minds After School"/>
    <x v="0"/>
    <s v="Rosemont Upper School"/>
    <s v="719 N Montclair Ave"/>
    <n v="75208"/>
    <n v="1"/>
    <n v="0"/>
    <n v="14"/>
    <n v="14"/>
    <n v="1"/>
  </r>
  <r>
    <x v="7"/>
    <x v="0"/>
    <d v="2025-03-25T00:00:00"/>
    <d v="2025-03-25T00:00:00"/>
    <s v="Thriving Minds After School"/>
    <x v="0"/>
    <s v="Sudie L. Williams TAG Academy"/>
    <s v="4518 Pomona Rd"/>
    <n v="75209"/>
    <n v="1"/>
    <n v="0"/>
    <n v="9"/>
    <n v="9"/>
    <m/>
  </r>
  <r>
    <x v="7"/>
    <x v="0"/>
    <d v="2025-03-25T00:00:00"/>
    <d v="2025-03-25T00:00:00"/>
    <s v="Thriving Minds After School"/>
    <x v="0"/>
    <s v="Harry C. Withers Elementary School"/>
    <s v="3959 Northhaven Rd"/>
    <n v="75229"/>
    <n v="1"/>
    <n v="0"/>
    <n v="67"/>
    <n v="67"/>
    <m/>
  </r>
  <r>
    <x v="9"/>
    <x v="1"/>
    <d v="2025-03-25T00:00:00"/>
    <d v="2025-03-25T00:00:00"/>
    <s v="Medea Workshop"/>
    <x v="0"/>
    <s v="Dallas Childrens Theatre"/>
    <s v="5938 Skillman St, Dallas, TX "/>
    <n v="75231"/>
    <n v="1"/>
    <n v="0"/>
    <n v="7"/>
    <n v="7"/>
    <m/>
  </r>
  <r>
    <x v="50"/>
    <x v="5"/>
    <d v="2025-03-25T00:00:00"/>
    <d v="2025-03-27T00:00:00"/>
    <s v="Interactive Arts Experience"/>
    <x v="0"/>
    <s v="Kay Bailey Hutchinson Convention Center"/>
    <s v="650 S. Griffin Street"/>
    <n v="75202"/>
    <n v="3"/>
    <n v="0"/>
    <n v="207"/>
    <n v="207"/>
    <m/>
  </r>
  <r>
    <x v="13"/>
    <x v="5"/>
    <d v="2025-03-25T00:00:00"/>
    <d v="2025-03-28T00:00:00"/>
    <s v="Dino-Light- student matinee"/>
    <x v="0"/>
    <s v="Rosewood Center for Family Arts"/>
    <s v="5938 Skillman St"/>
    <n v="75231"/>
    <n v="7"/>
    <n v="2595"/>
    <n v="70"/>
    <n v="2665"/>
    <m/>
  </r>
  <r>
    <x v="13"/>
    <x v="3"/>
    <d v="2025-03-25T00:00:00"/>
    <d v="2025-03-30T00:00:00"/>
    <s v="Rental- COP"/>
    <x v="0"/>
    <s v="Rosewood Center for Family Arts"/>
    <s v="5938 Skillman St"/>
    <n v="75231"/>
    <n v="5"/>
    <m/>
    <n v="10"/>
    <n v="10"/>
    <m/>
  </r>
  <r>
    <x v="14"/>
    <x v="9"/>
    <d v="2025-03-25T00:00:00"/>
    <d v="2025-03-25T00:00:00"/>
    <s v="Heritage High School"/>
    <x v="0"/>
    <s v="The Sixth Floor Museum at Dealey Plaza"/>
    <s v="411 Elm Street"/>
    <n v="75202"/>
    <n v="1"/>
    <n v="101"/>
    <n v="10"/>
    <n v="111"/>
    <m/>
  </r>
  <r>
    <x v="15"/>
    <x v="3"/>
    <d v="2025-03-25T00:00:00"/>
    <d v="2025-03-25T00:00:00"/>
    <s v="Birdville ISD "/>
    <x v="0"/>
    <s v="Hall of State"/>
    <s v="3939 Grand Avenue"/>
    <n v="75210"/>
    <n v="1"/>
    <s v="X"/>
    <n v="110"/>
    <n v="110"/>
    <m/>
  </r>
  <r>
    <x v="16"/>
    <x v="5"/>
    <d v="2025-03-25T00:00:00"/>
    <d v="2025-03-25T00:00:00"/>
    <s v="Arts &amp; Letters Live"/>
    <x v="0"/>
    <s v="Dallas Museum of Art"/>
    <s v="1717 N Harwood"/>
    <n v="75201"/>
    <n v="1"/>
    <n v="266"/>
    <m/>
    <n v="266"/>
    <m/>
  </r>
  <r>
    <x v="16"/>
    <x v="0"/>
    <d v="2025-03-25T00:00:00"/>
    <d v="2025-03-25T00:00:00"/>
    <s v="Citywide Youth Program"/>
    <x v="0"/>
    <s v="Vickery Meadow Youth Development Foundation"/>
    <s v="7110 Holly Hill Dr"/>
    <n v="75231"/>
    <n v="1"/>
    <m/>
    <n v="8"/>
    <n v="8"/>
    <m/>
  </r>
  <r>
    <x v="16"/>
    <x v="0"/>
    <d v="2025-03-25T00:00:00"/>
    <d v="2025-03-25T00:00:00"/>
    <s v="Meaningful Moments"/>
    <x v="0"/>
    <s v="Nasher Sculpture Center"/>
    <s v="2001 Flora St."/>
    <n v="75201"/>
    <n v="1"/>
    <m/>
    <n v="15"/>
    <n v="15"/>
    <m/>
  </r>
  <r>
    <x v="16"/>
    <x v="0"/>
    <d v="2025-03-25T00:00:00"/>
    <d v="2025-03-25T00:00:00"/>
    <s v="Go van Gogh"/>
    <x v="0"/>
    <s v="Albert C. Black Jr. STEAM Academy"/>
    <s v="4200 Bonnie View Rd"/>
    <n v="75216"/>
    <n v="1"/>
    <m/>
    <n v="9"/>
    <n v="9"/>
    <m/>
  </r>
  <r>
    <x v="16"/>
    <x v="0"/>
    <d v="2025-03-25T00:00:00"/>
    <d v="2025-03-25T00:00:00"/>
    <s v="Middle School Partnership"/>
    <x v="0"/>
    <s v="Jesus Moroles Expressive Arts Vanguard"/>
    <s v="1400 Walmsley Ave"/>
    <n v="75208"/>
    <n v="1"/>
    <m/>
    <n v="17"/>
    <n v="17"/>
    <m/>
  </r>
  <r>
    <x v="27"/>
    <x v="1"/>
    <d v="2025-03-25T00:00:00"/>
    <d v="2025-03-31T00:00:00"/>
    <s v="The Grown-Ups Rehearsal"/>
    <x v="0"/>
    <s v="Teatro Dallas Studio "/>
    <s v="1230 River Bend Dr #111"/>
    <n v="75247"/>
    <n v="4"/>
    <n v="0"/>
    <n v="7"/>
    <n v="28"/>
    <m/>
  </r>
  <r>
    <x v="22"/>
    <x v="0"/>
    <d v="2025-03-25T00:00:00"/>
    <d v="2025-03-25T00:00:00"/>
    <s v="Access Program: Meaningful Moments at the Nasher"/>
    <x v="0"/>
    <s v="Nasher Sculpture Center"/>
    <s v="2001 Flora St. "/>
    <n v="75201"/>
    <n v="1"/>
    <m/>
    <n v="10"/>
    <n v="10"/>
    <m/>
  </r>
  <r>
    <x v="24"/>
    <x v="0"/>
    <d v="2025-03-25T00:00:00"/>
    <d v="2025-03-25T00:00:00"/>
    <s v="Outreach Lab: Do Bugs Bug You?"/>
    <x v="0"/>
    <s v="B. H. Macon Elementary"/>
    <s v="650 Holcomb Road"/>
    <s v="75217"/>
    <n v="3"/>
    <m/>
    <n v="96"/>
    <n v="96"/>
    <m/>
  </r>
  <r>
    <x v="55"/>
    <x v="1"/>
    <d v="2025-03-25T00:00:00"/>
    <d v="2025-03-29T00:00:00"/>
    <s v="PRETTY FIRE Rehearsals - Week 2"/>
    <x v="0"/>
    <s v="Frank's Place (Dallas Theater Center)"/>
    <s v="3636 Turtle Creek Boulevard, Dallas, Texas 75219"/>
    <m/>
    <n v="4"/>
    <n v="0"/>
    <n v="8"/>
    <n v="8"/>
    <m/>
  </r>
  <r>
    <x v="41"/>
    <x v="0"/>
    <d v="2025-03-25T00:00:00"/>
    <d v="2025-03-25T00:00:00"/>
    <s v="PatioLive!"/>
    <x v="0"/>
    <s v="Lenwood Nursing Rehabilitation"/>
    <s v="8017 West Virginai Drive"/>
    <n v="75237"/>
    <n v="1"/>
    <m/>
    <n v="13"/>
    <n v="13"/>
    <m/>
  </r>
  <r>
    <x v="26"/>
    <x v="1"/>
    <d v="2025-03-25T00:00:00"/>
    <d v="2025-03-25T00:00:00"/>
    <s v="Four Colors Brothers "/>
    <x v="0"/>
    <s v="TBAAL "/>
    <s v="1309 Canton Street"/>
    <n v="75201"/>
    <n v="1"/>
    <n v="0"/>
    <n v="14"/>
    <n v="14"/>
    <m/>
  </r>
  <r>
    <x v="29"/>
    <x v="5"/>
    <d v="2025-03-25T00:00:00"/>
    <d v="2025-03-25T00:00:00"/>
    <s v="Flamenco Hoy!"/>
    <x v="0"/>
    <s v="Bachman Recreation"/>
    <s v="2750 Bachman Dr, Dallas, TX 75220"/>
    <n v="75220"/>
    <n v="1"/>
    <m/>
    <n v="35"/>
    <n v="35"/>
    <m/>
  </r>
  <r>
    <x v="31"/>
    <x v="1"/>
    <d v="2025-03-25T00:00:00"/>
    <d v="2025-03-25T00:00:00"/>
    <s v="Season 45 Rehearsal"/>
    <x v="0"/>
    <s v="First Presbyterian Church"/>
    <s v="1835 Young Street"/>
    <n v="75201"/>
    <n v="250"/>
    <m/>
    <m/>
    <n v="250"/>
    <m/>
  </r>
  <r>
    <x v="32"/>
    <x v="8"/>
    <d v="2025-03-25T00:00:00"/>
    <d v="2025-03-25T00:00:00"/>
    <s v="USAFF preview member screening of &quot;Holland&quot;"/>
    <x v="0"/>
    <s v="Angelika Film Center Dallas"/>
    <s v="5321 E Mockingbird Ln"/>
    <n v="75206"/>
    <n v="1"/>
    <n v="0"/>
    <n v="165"/>
    <n v="165"/>
    <m/>
  </r>
  <r>
    <x v="43"/>
    <x v="5"/>
    <d v="2025-03-26T00:00:00"/>
    <d v="2025-03-26T00:00:00"/>
    <s v="Concerts for Seniors - Dallas Area"/>
    <x v="0"/>
    <s v="Meadowstone Place"/>
    <s v="10410 Stone Canyon Road"/>
    <s v="75230"/>
    <n v="1"/>
    <n v="0"/>
    <n v="18"/>
    <n v="18"/>
    <m/>
  </r>
  <r>
    <x v="43"/>
    <x v="5"/>
    <d v="2025-03-26T00:00:00"/>
    <d v="2025-03-26T00:00:00"/>
    <s v="Concerts for Seniors - Dallas Area"/>
    <x v="0"/>
    <s v="Meadowstone Place"/>
    <s v="10410 Stone Canyon Road"/>
    <s v="75230"/>
    <n v="1"/>
    <n v="0"/>
    <n v="18"/>
    <n v="18"/>
    <m/>
  </r>
  <r>
    <x v="43"/>
    <x v="5"/>
    <d v="2025-03-26T00:00:00"/>
    <d v="2025-03-26T00:00:00"/>
    <s v="Concerts for Seniors - Dallas Area"/>
    <x v="0"/>
    <s v="The Forum at Park Lane: AL (Building D)"/>
    <s v="7831 Park Lane"/>
    <s v="75225"/>
    <n v="1"/>
    <n v="0"/>
    <n v="20"/>
    <n v="20"/>
    <m/>
  </r>
  <r>
    <x v="43"/>
    <x v="5"/>
    <d v="2025-03-26T00:00:00"/>
    <d v="2025-03-26T00:00:00"/>
    <s v="Concerts for Seniors - Dallas Area"/>
    <x v="0"/>
    <s v="The Forum at Park Lane: IL"/>
    <s v="7831 Park Lane"/>
    <s v="75225"/>
    <n v="1"/>
    <n v="0"/>
    <n v="20"/>
    <n v="20"/>
    <m/>
  </r>
  <r>
    <x v="43"/>
    <x v="5"/>
    <d v="2025-03-26T00:00:00"/>
    <d v="2025-03-26T00:00:00"/>
    <s v="Concerts for Seniors - Dallas Area"/>
    <x v="0"/>
    <s v="Magnolia Home Lattimore Drive"/>
    <s v="7038 Lattimore Drive"/>
    <s v="75252"/>
    <n v="1"/>
    <n v="0"/>
    <n v="8"/>
    <n v="8"/>
    <m/>
  </r>
  <r>
    <x v="7"/>
    <x v="0"/>
    <d v="2025-03-26T00:00:00"/>
    <d v="2025-03-26T00:00:00"/>
    <s v="Friends of PTECH / Edgewood ISD - Stafford Elementary"/>
    <x v="1"/>
    <s v="Virtual"/>
    <s v="Virtual"/>
    <s v="Virtual"/>
    <n v="1"/>
    <n v="0"/>
    <n v="1"/>
    <n v="1"/>
    <m/>
  </r>
  <r>
    <x v="0"/>
    <x v="0"/>
    <d v="2025-03-26T00:00:00"/>
    <d v="2025-03-26T00:00:00"/>
    <s v="Senior Ballet Folklorico Company"/>
    <x v="0"/>
    <s v="Exall Park Recreation Center"/>
    <s v="1355 Adair St, Dallas, TX 75204"/>
    <n v="75204"/>
    <n v="1"/>
    <n v="3"/>
    <n v="0"/>
    <n v="3"/>
    <m/>
  </r>
  <r>
    <x v="0"/>
    <x v="0"/>
    <d v="2025-03-26T00:00:00"/>
    <d v="2025-03-26T00:00:00"/>
    <s v="Classical Ballet Kids"/>
    <x v="0"/>
    <s v="Bachman Recreation Center"/>
    <s v="2750 Bachman Dr, Dallas, TX"/>
    <n v="75220"/>
    <n v="1"/>
    <n v="8"/>
    <n v="0"/>
    <n v="8"/>
    <n v="10"/>
  </r>
  <r>
    <x v="0"/>
    <x v="0"/>
    <d v="2025-03-26T00:00:00"/>
    <d v="2025-03-26T00:00:00"/>
    <s v="Ballet Folklorico Kids"/>
    <x v="0"/>
    <s v="Bachman Recreation Center"/>
    <s v="2750 Bachman Dr, Dallas, TX"/>
    <n v="75220"/>
    <n v="1"/>
    <n v="14"/>
    <n v="0"/>
    <n v="14"/>
    <m/>
  </r>
  <r>
    <x v="0"/>
    <x v="1"/>
    <d v="2025-03-26T00:00:00"/>
    <d v="2025-03-26T00:00:00"/>
    <s v="Junior Professional Company"/>
    <x v="0"/>
    <s v="Anita Martinez Recreation Center"/>
    <s v="3212 N Winnetka Ave, Dallas, TX 75212"/>
    <m/>
    <n v="1"/>
    <n v="10"/>
    <n v="0"/>
    <n v="10"/>
    <m/>
  </r>
  <r>
    <x v="7"/>
    <x v="0"/>
    <d v="2025-03-26T00:00:00"/>
    <d v="2025-03-26T00:00:00"/>
    <s v="Thriving Minds After School "/>
    <x v="0"/>
    <s v="Anne Frank Elementary School"/>
    <s v="5201 Celestial Rd"/>
    <n v="75254"/>
    <n v="1"/>
    <n v="0"/>
    <n v="32"/>
    <n v="32"/>
    <m/>
  </r>
  <r>
    <x v="7"/>
    <x v="0"/>
    <d v="2025-03-26T00:00:00"/>
    <d v="2025-03-26T00:00:00"/>
    <s v="Thriving Minds After School "/>
    <x v="0"/>
    <s v="Lakewood Elementary School"/>
    <s v="3000 Hillbrook St"/>
    <n v="75214"/>
    <n v="1"/>
    <n v="0"/>
    <n v="43"/>
    <n v="43"/>
    <n v="13"/>
  </r>
  <r>
    <x v="7"/>
    <x v="0"/>
    <d v="2025-03-26T00:00:00"/>
    <d v="2025-03-26T00:00:00"/>
    <s v="Thriving Minds After School"/>
    <x v="0"/>
    <s v="Montessori Academy at Onesimo Hernandez"/>
    <s v="5555 Maple Ave"/>
    <n v="75235"/>
    <n v="1"/>
    <n v="0"/>
    <n v="2"/>
    <n v="2"/>
    <m/>
  </r>
  <r>
    <x v="7"/>
    <x v="0"/>
    <d v="2025-03-26T00:00:00"/>
    <d v="2025-03-26T00:00:00"/>
    <s v="Thriving Minds After School"/>
    <x v="0"/>
    <s v="Rosemont Lower School"/>
    <s v="1919 Stevens Forest Dr"/>
    <n v="75208"/>
    <n v="1"/>
    <n v="0"/>
    <n v="84"/>
    <n v="84"/>
    <m/>
  </r>
  <r>
    <x v="7"/>
    <x v="0"/>
    <d v="2025-03-26T00:00:00"/>
    <d v="2025-03-26T00:00:00"/>
    <s v="Thriving Minds After School"/>
    <x v="0"/>
    <s v="Rosemont Upper School"/>
    <s v="719 N Montclair Ave"/>
    <n v="75208"/>
    <n v="1"/>
    <n v="0"/>
    <n v="18"/>
    <n v="18"/>
    <n v="1"/>
  </r>
  <r>
    <x v="7"/>
    <x v="0"/>
    <d v="2025-03-26T00:00:00"/>
    <d v="2025-03-26T00:00:00"/>
    <s v="Thriving Minds After School"/>
    <x v="0"/>
    <s v="Harry C. Withers Elementary School"/>
    <s v="3959 Northhaven Rd"/>
    <n v="75229"/>
    <n v="1"/>
    <n v="0"/>
    <n v="67"/>
    <n v="67"/>
    <m/>
  </r>
  <r>
    <x v="9"/>
    <x v="1"/>
    <d v="2025-03-26T00:00:00"/>
    <d v="2025-03-26T00:00:00"/>
    <s v="Medea Workshop"/>
    <x v="0"/>
    <s v="Dallas Childrens Theatre"/>
    <s v="5938 Skillman St, Dallas, TX "/>
    <n v="75231"/>
    <n v="1"/>
    <n v="0"/>
    <n v="7"/>
    <n v="7"/>
    <m/>
  </r>
  <r>
    <x v="13"/>
    <x v="0"/>
    <d v="2025-03-26T00:00:00"/>
    <d v="2025-03-26T00:00:00"/>
    <s v="Dramashops- on site"/>
    <x v="0"/>
    <s v="Rosewood Center for Family Arts"/>
    <s v="5938 Skillman St"/>
    <n v="75231"/>
    <n v="1"/>
    <n v="8"/>
    <m/>
    <n v="8"/>
    <m/>
  </r>
  <r>
    <x v="14"/>
    <x v="9"/>
    <d v="2025-03-26T00:00:00"/>
    <d v="2025-03-26T00:00:00"/>
    <s v="Southeastern Oklahoma State University Trio"/>
    <x v="0"/>
    <s v="The Sixth Floor Museum at Dealey Plaza"/>
    <s v="411 Elm Street"/>
    <n v="75202"/>
    <n v="1"/>
    <n v="30"/>
    <n v="0"/>
    <n v="30"/>
    <m/>
  </r>
  <r>
    <x v="14"/>
    <x v="6"/>
    <d v="2025-03-26T00:00:00"/>
    <d v="2025-03-31T00:00:00"/>
    <s v="Daily visitors"/>
    <x v="0"/>
    <s v="The Sixth Floor Museum at Dealey Plaza"/>
    <s v="411 Elm Street"/>
    <n v="75202"/>
    <n v="1"/>
    <n v="2606"/>
    <n v="0"/>
    <n v="2606"/>
    <m/>
  </r>
  <r>
    <x v="15"/>
    <x v="3"/>
    <d v="2025-03-26T00:00:00"/>
    <d v="2025-03-26T00:00:00"/>
    <s v="Birdville ISD "/>
    <x v="0"/>
    <s v="Hall of State"/>
    <s v="3939 Grand Avenue"/>
    <n v="75210"/>
    <n v="1"/>
    <s v="X"/>
    <n v="105"/>
    <n v="105"/>
    <m/>
  </r>
  <r>
    <x v="16"/>
    <x v="0"/>
    <d v="2025-03-26T00:00:00"/>
    <d v="2025-03-26T00:00:00"/>
    <s v="Senior Program"/>
    <x v="0"/>
    <s v="Wesley Rankin Community Center "/>
    <s v="3100 Crossman Ave"/>
    <n v="75212"/>
    <n v="1"/>
    <m/>
    <n v="14"/>
    <n v="14"/>
    <m/>
  </r>
  <r>
    <x v="16"/>
    <x v="0"/>
    <d v="2025-03-26T00:00:00"/>
    <d v="2025-03-26T00:00:00"/>
    <s v="Go van Gogh"/>
    <x v="0"/>
    <s v="Dallas International School"/>
    <s v="6039 Churchill Way"/>
    <n v="75230"/>
    <n v="4"/>
    <m/>
    <n v="72"/>
    <n v="72"/>
    <m/>
  </r>
  <r>
    <x v="38"/>
    <x v="0"/>
    <d v="2025-03-26T00:00:00"/>
    <d v="2025-03-26T00:00:00"/>
    <s v="Literateens"/>
    <x v="0"/>
    <s v="Deep Vellum "/>
    <s v="3000 Commerce St."/>
    <n v="75226"/>
    <n v="1"/>
    <n v="0"/>
    <n v="15"/>
    <n v="15"/>
    <m/>
  </r>
  <r>
    <x v="22"/>
    <x v="9"/>
    <d v="2025-03-26T00:00:00"/>
    <d v="2025-03-26T00:00:00"/>
    <s v="Guided Tour: Everette Lee DeGolyer Elementary"/>
    <x v="0"/>
    <s v="Nasher Sculpture Center"/>
    <s v="2001 Flora St. "/>
    <n v="75201"/>
    <n v="1"/>
    <m/>
    <n v="48"/>
    <n v="48"/>
    <m/>
  </r>
  <r>
    <x v="51"/>
    <x v="0"/>
    <d v="2025-03-26T00:00:00"/>
    <d v="2025-03-26T00:00:00"/>
    <s v="OutLoud Voices: Afterschool Arts Workshops"/>
    <x v="0"/>
    <s v="Bath House Cultural Center"/>
    <s v="521 E Lawther Dr"/>
    <n v="75218"/>
    <n v="1"/>
    <n v="0"/>
    <n v="15"/>
    <n v="15"/>
    <m/>
  </r>
  <r>
    <x v="24"/>
    <x v="0"/>
    <d v="2025-03-26T00:00:00"/>
    <d v="2025-03-26T00:00:00"/>
    <s v="Onsite Demo: Thermal Reactions"/>
    <x v="0"/>
    <s v="Perot Museum of Nature and Science"/>
    <s v="2201 N Field Street"/>
    <n v="75201"/>
    <n v="2"/>
    <n v="140"/>
    <n v="20"/>
    <n v="160"/>
    <m/>
  </r>
  <r>
    <x v="24"/>
    <x v="0"/>
    <d v="2025-03-26T00:00:00"/>
    <d v="2025-03-26T00:00:00"/>
    <s v="Onsite Lab: Amazing Animals"/>
    <x v="0"/>
    <s v="Perot Museum of Nature and Science"/>
    <s v="2201 N Field Street"/>
    <n v="75201"/>
    <n v="2"/>
    <n v="7"/>
    <n v="27"/>
    <n v="34"/>
    <m/>
  </r>
  <r>
    <x v="24"/>
    <x v="0"/>
    <d v="2025-03-26T00:00:00"/>
    <d v="2025-03-26T00:00:00"/>
    <s v="Family Science Night: Perot Museum Exhibits"/>
    <x v="0"/>
    <s v="David G. Burnet Elementary School"/>
    <s v="3200 Kincaid Drive"/>
    <s v="75220"/>
    <n v="1"/>
    <m/>
    <n v="300"/>
    <n v="300"/>
    <m/>
  </r>
  <r>
    <x v="24"/>
    <x v="0"/>
    <d v="2025-03-26T00:00:00"/>
    <d v="2025-03-26T00:00:00"/>
    <s v="Tech Truck "/>
    <x v="0"/>
    <s v="Pleasant Grove Elementary School"/>
    <s v="2200 N St Augustine Rd"/>
    <n v="75227"/>
    <n v="1"/>
    <m/>
    <n v="75"/>
    <n v="75"/>
    <n v="2"/>
  </r>
  <r>
    <x v="24"/>
    <x v="0"/>
    <d v="2025-03-26T00:00:00"/>
    <d v="2025-03-26T00:00:00"/>
    <s v="Tech Truck "/>
    <x v="0"/>
    <s v="EB Comstock Middle School"/>
    <s v="7044 Hodde St"/>
    <n v="75217"/>
    <n v="1"/>
    <m/>
    <n v="20"/>
    <n v="20"/>
    <n v="2"/>
  </r>
  <r>
    <x v="24"/>
    <x v="0"/>
    <d v="2025-03-26T00:00:00"/>
    <d v="2025-03-26T00:00:00"/>
    <s v="National Geographic Live: Jess Cramp"/>
    <x v="0"/>
    <s v="Perot Museum of Nature and Science"/>
    <s v="2203 N Field Street"/>
    <n v="75201"/>
    <n v="1"/>
    <n v="286"/>
    <m/>
    <n v="286"/>
    <m/>
  </r>
  <r>
    <x v="26"/>
    <x v="3"/>
    <d v="2025-03-26T00:00:00"/>
    <d v="2025-03-26T00:00:00"/>
    <s v="City of Dallas Meeting"/>
    <x v="0"/>
    <s v="TBAAL "/>
    <s v="1309 Canton Street"/>
    <n v="75201"/>
    <n v="1"/>
    <n v="0"/>
    <n v="39"/>
    <n v="39"/>
    <m/>
  </r>
  <r>
    <x v="26"/>
    <x v="1"/>
    <d v="2025-03-26T00:00:00"/>
    <d v="2025-03-26T00:00:00"/>
    <s v="Four Colors Brothers "/>
    <x v="0"/>
    <s v="TBAAL "/>
    <s v="1309 Canton Street"/>
    <n v="75201"/>
    <n v="1"/>
    <n v="0"/>
    <n v="14"/>
    <n v="14"/>
    <m/>
  </r>
  <r>
    <x v="43"/>
    <x v="5"/>
    <d v="2025-03-27T00:00:00"/>
    <d v="2025-03-27T00:00:00"/>
    <s v="Concerts for Head Start - Dallas Area"/>
    <x v="0"/>
    <s v="The da Vinci School"/>
    <s v="10909 Midway Rd."/>
    <s v="75229"/>
    <n v="1"/>
    <n v="0"/>
    <n v="80"/>
    <n v="80"/>
    <m/>
  </r>
  <r>
    <x v="43"/>
    <x v="5"/>
    <d v="2025-03-27T00:00:00"/>
    <d v="2025-03-27T00:00:00"/>
    <s v="Concerts for Head Start - Dallas Area"/>
    <x v="0"/>
    <s v="The da Vinci School"/>
    <s v="10909 Midway Rd."/>
    <s v="75229"/>
    <n v="1"/>
    <n v="0"/>
    <n v="80"/>
    <n v="80"/>
    <n v="2"/>
  </r>
  <r>
    <x v="43"/>
    <x v="5"/>
    <d v="2025-03-27T00:00:00"/>
    <d v="2025-03-27T00:00:00"/>
    <s v="Concerts for Seniors - Dallas Area"/>
    <x v="0"/>
    <s v="Emeritus Senior Center Mt View College"/>
    <s v="4849 W. Illinois Ave."/>
    <s v="75211"/>
    <n v="1"/>
    <n v="0"/>
    <n v="45"/>
    <n v="45"/>
    <n v="10"/>
  </r>
  <r>
    <x v="43"/>
    <x v="5"/>
    <d v="2025-03-27T00:00:00"/>
    <d v="2025-03-27T00:00:00"/>
    <s v="Concerts for Seniors - Dallas Area"/>
    <x v="0"/>
    <s v="Emeritus Senior Center Mt View College"/>
    <s v="4849 W. Illinois Ave."/>
    <s v="75211"/>
    <n v="1"/>
    <n v="0"/>
    <n v="45"/>
    <n v="45"/>
    <m/>
  </r>
  <r>
    <x v="0"/>
    <x v="1"/>
    <d v="2025-03-27T00:00:00"/>
    <d v="2025-03-27T00:00:00"/>
    <s v="Children's Professional Ballet Folklorico Company"/>
    <x v="0"/>
    <s v="Anita Martinez Recreation Center"/>
    <s v="3212 N Winnetka Ave, Dallas, TX 75212"/>
    <m/>
    <n v="1"/>
    <n v="12"/>
    <n v="0"/>
    <n v="12"/>
    <m/>
  </r>
  <r>
    <x v="2"/>
    <x v="5"/>
    <d v="2025-03-27T00:00:00"/>
    <d v="2025-03-27T00:00:00"/>
    <s v="The Variety Show"/>
    <x v="0"/>
    <s v="Arts Mission Oak Cliff"/>
    <s v="410 S Windomere Ave"/>
    <n v="75208"/>
    <n v="1"/>
    <n v="4"/>
    <n v="4"/>
    <n v="8"/>
    <m/>
  </r>
  <r>
    <x v="7"/>
    <x v="0"/>
    <d v="2025-03-27T00:00:00"/>
    <d v="2025-03-27T00:00:00"/>
    <s v="Thriving Minds After School "/>
    <x v="0"/>
    <s v="Anne Frank Elementary School"/>
    <s v="5201 Celestial Rd"/>
    <n v="75254"/>
    <n v="1"/>
    <n v="0"/>
    <n v="34"/>
    <n v="34"/>
    <m/>
  </r>
  <r>
    <x v="7"/>
    <x v="0"/>
    <d v="2025-03-27T00:00:00"/>
    <d v="2025-03-27T00:00:00"/>
    <s v="Thriving Minds After School "/>
    <x v="0"/>
    <s v="Lakewood Elementary School"/>
    <s v="3000 Hillbrook St"/>
    <n v="75214"/>
    <n v="1"/>
    <n v="0"/>
    <n v="41"/>
    <n v="41"/>
    <n v="13"/>
  </r>
  <r>
    <x v="7"/>
    <x v="0"/>
    <d v="2025-03-27T00:00:00"/>
    <d v="2025-03-27T00:00:00"/>
    <s v="Thriving Minds After School"/>
    <x v="0"/>
    <s v="Montessori Academy at Onesimo Hernandez"/>
    <s v="5555 Maple Ave"/>
    <n v="75235"/>
    <n v="1"/>
    <n v="0"/>
    <n v="1"/>
    <n v="1"/>
    <m/>
  </r>
  <r>
    <x v="7"/>
    <x v="0"/>
    <d v="2025-03-27T00:00:00"/>
    <d v="2025-03-27T00:00:00"/>
    <s v="Thriving Minds After School"/>
    <x v="0"/>
    <s v="Rosemont Lower School"/>
    <s v="1919 Stevens Forest Dr"/>
    <n v="75208"/>
    <n v="1"/>
    <n v="0"/>
    <n v="84"/>
    <n v="84"/>
    <m/>
  </r>
  <r>
    <x v="7"/>
    <x v="0"/>
    <d v="2025-03-27T00:00:00"/>
    <d v="2025-03-27T00:00:00"/>
    <s v="Thriving Minds After School"/>
    <x v="0"/>
    <s v="Rosemont Upper School"/>
    <s v="719 N Montclair Ave"/>
    <n v="75208"/>
    <n v="1"/>
    <n v="0"/>
    <n v="20"/>
    <n v="20"/>
    <n v="1"/>
  </r>
  <r>
    <x v="7"/>
    <x v="0"/>
    <d v="2025-03-27T00:00:00"/>
    <d v="2025-03-27T00:00:00"/>
    <s v="Thriving Minds After School"/>
    <x v="0"/>
    <s v="Harry C. Withers Elementary School"/>
    <s v="3959 Northhaven Rd"/>
    <n v="75229"/>
    <n v="1"/>
    <n v="0"/>
    <n v="67"/>
    <n v="67"/>
    <m/>
  </r>
  <r>
    <x v="7"/>
    <x v="0"/>
    <d v="2025-03-27T00:00:00"/>
    <d v="2025-03-27T00:00:00"/>
    <s v="6DQ-R - Observation"/>
    <x v="0"/>
    <s v="Rosemont Lower School"/>
    <s v="1919 Stevens Forest Dr"/>
    <n v="75208"/>
    <n v="1"/>
    <n v="0"/>
    <n v="32"/>
    <n v="32"/>
    <m/>
  </r>
  <r>
    <x v="7"/>
    <x v="0"/>
    <d v="2025-03-27T00:00:00"/>
    <d v="2025-03-27T00:00:00"/>
    <s v="Data Driven Decision making with ELIS"/>
    <x v="0"/>
    <s v="Big Thought HQ"/>
    <s v="1409 Botham Jean Blvd., Suite 1015"/>
    <n v="75215"/>
    <n v="1"/>
    <n v="0"/>
    <n v="15"/>
    <n v="15"/>
    <m/>
  </r>
  <r>
    <x v="7"/>
    <x v="0"/>
    <d v="2025-03-27T00:00:00"/>
    <d v="2025-03-27T00:00:00"/>
    <s v="Opportunity Youth Community of Practice"/>
    <x v="0"/>
    <s v="Big Thought HQ"/>
    <s v="1409 Botham Jean Blvd., Suite 1015"/>
    <n v="75215"/>
    <n v="1"/>
    <n v="0"/>
    <n v="13"/>
    <n v="13"/>
    <m/>
  </r>
  <r>
    <x v="9"/>
    <x v="1"/>
    <d v="2025-03-27T00:00:00"/>
    <d v="2025-03-27T00:00:00"/>
    <s v="Medea Workshop"/>
    <x v="0"/>
    <s v="Dallas Childrens Theatre"/>
    <s v="5938 Skillman St, Dallas, TX "/>
    <n v="75231"/>
    <n v="1"/>
    <n v="0"/>
    <n v="7"/>
    <n v="7"/>
    <m/>
  </r>
  <r>
    <x v="13"/>
    <x v="3"/>
    <d v="2025-03-27T00:00:00"/>
    <d v="2025-03-27T00:00:00"/>
    <s v="Eagle Scout Project "/>
    <x v="0"/>
    <s v="Rosewood Center for Family Arts"/>
    <s v="5938 Skillman St"/>
    <n v="75231"/>
    <n v="1"/>
    <m/>
    <n v="2"/>
    <n v="2"/>
    <m/>
  </r>
  <r>
    <x v="16"/>
    <x v="0"/>
    <d v="2025-03-27T00:00:00"/>
    <d v="2025-03-27T00:00:00"/>
    <s v="Citywide Youth Program"/>
    <x v="0"/>
    <s v="Vickery Meadow Youth Development Foundation"/>
    <s v="7110 Holly Hill Dr"/>
    <n v="75231"/>
    <n v="1"/>
    <m/>
    <n v="18"/>
    <n v="18"/>
    <m/>
  </r>
  <r>
    <x v="16"/>
    <x v="9"/>
    <d v="2025-03-27T00:00:00"/>
    <d v="2025-03-27T00:00:00"/>
    <s v="Rangel Partnership"/>
    <x v="0"/>
    <s v="Dallas Museum of Art"/>
    <s v="1717 N Harwood"/>
    <n v="75201"/>
    <n v="1"/>
    <m/>
    <n v="110"/>
    <n v="110"/>
    <m/>
  </r>
  <r>
    <x v="38"/>
    <x v="0"/>
    <d v="2025-03-27T00:00:00"/>
    <d v="2025-03-27T00:00:00"/>
    <s v="Backlist Book Club"/>
    <x v="0"/>
    <s v="Deep Vellum "/>
    <s v="3000 Commerce St."/>
    <n v="75226"/>
    <n v="1"/>
    <n v="0"/>
    <n v="100"/>
    <n v="100"/>
    <m/>
  </r>
  <r>
    <x v="39"/>
    <x v="5"/>
    <d v="2025-03-27T00:00:00"/>
    <d v="2025-03-27T00:00:00"/>
    <s v="Bach in the Subways"/>
    <x v="0"/>
    <s v="Mockingbird Station"/>
    <s v="5307 E. Mockingbird Lane"/>
    <n v="75206"/>
    <n v="1"/>
    <n v="0"/>
    <n v="60"/>
    <n v="60"/>
    <m/>
  </r>
  <r>
    <x v="21"/>
    <x v="0"/>
    <d v="2025-03-27T00:00:00"/>
    <d v="2025-03-27T00:00:00"/>
    <s v="D-PAC"/>
    <x v="0"/>
    <s v="Thomas Jefferson"/>
    <s v="4001 Walnut Hill Lane"/>
    <n v="75229"/>
    <n v="1"/>
    <n v="0"/>
    <n v="22"/>
    <n v="22"/>
    <n v="2"/>
  </r>
  <r>
    <x v="27"/>
    <x v="0"/>
    <d v="2025-03-27T00:00:00"/>
    <d v="2025-03-27T00:00:00"/>
    <s v="D-PAC"/>
    <x v="0"/>
    <s v="Thomas Jefferson"/>
    <s v="4001 Walnut Hill Lane"/>
    <n v="75229"/>
    <n v="1"/>
    <n v="0"/>
    <n v="22"/>
    <n v="22"/>
    <m/>
  </r>
  <r>
    <x v="22"/>
    <x v="9"/>
    <d v="2025-03-27T00:00:00"/>
    <d v="2025-03-27T00:00:00"/>
    <s v="Guided Tour: Lee McShan Elementary School- re-book"/>
    <x v="0"/>
    <s v="Nasher Sculpture Center"/>
    <s v="2001 Flora St. "/>
    <n v="75201"/>
    <n v="1"/>
    <m/>
    <n v="42"/>
    <n v="42"/>
    <m/>
  </r>
  <r>
    <x v="22"/>
    <x v="9"/>
    <d v="2025-03-27T00:00:00"/>
    <d v="2025-03-27T00:00:00"/>
    <s v="Guided Tour: Lee McShan Elementary School- re-book"/>
    <x v="0"/>
    <s v="Nasher Sculpture Center"/>
    <s v="2001 Flora St. "/>
    <n v="75201"/>
    <n v="1"/>
    <m/>
    <n v="42"/>
    <n v="42"/>
    <m/>
  </r>
  <r>
    <x v="22"/>
    <x v="9"/>
    <d v="2025-03-27T00:00:00"/>
    <d v="2025-03-27T00:00:00"/>
    <s v="Guided Tour: Lee McShan Elementary School- re-book"/>
    <x v="0"/>
    <s v="Nasher Sculpture Center"/>
    <s v="2001 Flora St. "/>
    <n v="75201"/>
    <n v="1"/>
    <m/>
    <n v="42"/>
    <n v="42"/>
    <m/>
  </r>
  <r>
    <x v="22"/>
    <x v="9"/>
    <d v="2025-03-27T00:00:00"/>
    <d v="2025-03-27T00:00:00"/>
    <s v=" Tour: Dallas College Richland Campus"/>
    <x v="0"/>
    <s v="Nasher Sculpture Center"/>
    <s v="2001 Flora St. "/>
    <n v="75201"/>
    <n v="1"/>
    <m/>
    <n v="4"/>
    <n v="4"/>
    <m/>
  </r>
  <r>
    <x v="23"/>
    <x v="1"/>
    <d v="2025-03-27T00:00:00"/>
    <d v="2025-03-27T00:00:00"/>
    <s v="On the Eve of Rose Sunday, violin rehearsal"/>
    <x v="0"/>
    <s v="Zion Lutheran Church"/>
    <s v="6121 E Lovers Lane"/>
    <n v="75214"/>
    <n v="1"/>
    <n v="7"/>
    <n v="0"/>
    <n v="7"/>
    <m/>
  </r>
  <r>
    <x v="24"/>
    <x v="0"/>
    <d v="2025-03-27T00:00:00"/>
    <d v="2025-03-27T00:00:00"/>
    <s v="Family Science Night: Perot Museum Exhibits"/>
    <x v="0"/>
    <s v="Life School Mountain Creek Elementary"/>
    <s v="5525 West Illinois Avenue"/>
    <s v="75211"/>
    <n v="1"/>
    <m/>
    <n v="426"/>
    <n v="426"/>
    <m/>
  </r>
  <r>
    <x v="24"/>
    <x v="0"/>
    <d v="2025-03-27T00:00:00"/>
    <d v="2025-03-27T00:00:00"/>
    <s v="Tech Truck "/>
    <x v="0"/>
    <s v="State Fair of Texas"/>
    <s v="1403 Washington St"/>
    <n v="75210"/>
    <n v="1"/>
    <m/>
    <n v="250"/>
    <n v="250"/>
    <m/>
  </r>
  <r>
    <x v="26"/>
    <x v="1"/>
    <d v="2025-03-27T00:00:00"/>
    <d v="2025-03-27T00:00:00"/>
    <s v="Four Colors Brothers Tech Run"/>
    <x v="0"/>
    <s v="TBAAL "/>
    <s v="1309 Canton Street"/>
    <n v="75201"/>
    <n v="1"/>
    <n v="0"/>
    <n v="14"/>
    <n v="14"/>
    <m/>
  </r>
  <r>
    <x v="33"/>
    <x v="5"/>
    <d v="2025-03-27T00:00:00"/>
    <d v="2025-03-27T00:00:00"/>
    <s v="Touring Opera Performance"/>
    <x v="0"/>
    <s v="Maple Lawn Elementary"/>
    <s v="3120 Inwood Rd"/>
    <n v="75235"/>
    <n v="1"/>
    <n v="0"/>
    <n v="150"/>
    <n v="150"/>
    <m/>
  </r>
  <r>
    <x v="46"/>
    <x v="5"/>
    <d v="2025-03-27T00:00:00"/>
    <d v="2025-03-27T00:00:00"/>
    <s v="Bach in the Subways"/>
    <x v="0"/>
    <s v="Mockingbird Station"/>
    <s v="5307 E Mockingbird Ln"/>
    <n v="75206"/>
    <n v="1"/>
    <n v="0"/>
    <n v="200"/>
    <n v="200"/>
    <m/>
  </r>
  <r>
    <x v="30"/>
    <x v="5"/>
    <d v="2025-03-27T00:00:00"/>
    <d v="2025-03-31T00:00:00"/>
    <s v="Intimate Apparel"/>
    <x v="0"/>
    <s v="Norma Young Arena Stage"/>
    <s v="2688 Laclede St., #120"/>
    <n v="75201"/>
    <n v="5"/>
    <n v="76"/>
    <n v="152"/>
    <n v="228"/>
    <m/>
  </r>
  <r>
    <x v="54"/>
    <x v="5"/>
    <d v="2025-03-27T00:00:00"/>
    <d v="2025-03-30T00:00:00"/>
    <s v="Broadway Our Way"/>
    <x v="0"/>
    <s v="Kalita Humphreys Theater"/>
    <s v="3636 Turtle Creek Blvd"/>
    <n v="75219"/>
    <n v="11"/>
    <n v="1113"/>
    <n v="163"/>
    <n v="1276"/>
    <m/>
  </r>
  <r>
    <x v="43"/>
    <x v="5"/>
    <d v="2025-03-28T00:00:00"/>
    <d v="2025-03-28T00:00:00"/>
    <s v="Concerts for Seniors - Dallas Area"/>
    <x v="0"/>
    <s v="The Tradition Lovers Lane: MC"/>
    <s v="5850 E. Lovers Lane"/>
    <s v="75206"/>
    <n v="1"/>
    <n v="0"/>
    <n v="30"/>
    <n v="30"/>
    <m/>
  </r>
  <r>
    <x v="43"/>
    <x v="5"/>
    <d v="2025-03-28T00:00:00"/>
    <d v="2025-03-28T00:00:00"/>
    <s v="Concerts for Seniors - Dallas Area"/>
    <x v="0"/>
    <s v="The Tradition Lovers Lane: MC"/>
    <s v="5850 E. Lovers Lane"/>
    <s v="75206"/>
    <n v="1"/>
    <n v="0"/>
    <n v="30"/>
    <n v="30"/>
    <m/>
  </r>
  <r>
    <x v="43"/>
    <x v="5"/>
    <d v="2025-03-28T00:00:00"/>
    <d v="2025-03-28T00:00:00"/>
    <s v="Concerts for Seniors - Dallas Area"/>
    <x v="0"/>
    <s v="The Tradition Lovers Lane: AL"/>
    <s v="5855 Milton Street"/>
    <s v="75206"/>
    <n v="1"/>
    <n v="0"/>
    <n v="32"/>
    <n v="32"/>
    <m/>
  </r>
  <r>
    <x v="43"/>
    <x v="5"/>
    <d v="2025-03-28T00:00:00"/>
    <d v="2025-03-28T00:00:00"/>
    <s v="Concerts for Seniors - Dallas Area"/>
    <x v="0"/>
    <s v="The Tradition Lovers Lane: AL"/>
    <s v="5855 Milton Street"/>
    <s v="75206"/>
    <n v="1"/>
    <n v="0"/>
    <n v="32"/>
    <n v="32"/>
    <m/>
  </r>
  <r>
    <x v="2"/>
    <x v="5"/>
    <d v="2025-03-28T00:00:00"/>
    <d v="2025-03-28T00:00:00"/>
    <s v="Little Window"/>
    <x v="0"/>
    <s v="Arts Mission Oak Cliff"/>
    <s v="410 S Windomere Ave"/>
    <n v="75208"/>
    <n v="1"/>
    <n v="45"/>
    <n v="0"/>
    <n v="45"/>
    <s v=" "/>
  </r>
  <r>
    <x v="7"/>
    <x v="0"/>
    <d v="2025-03-28T00:00:00"/>
    <d v="2025-03-28T00:00:00"/>
    <s v="Thriving Minds After School "/>
    <x v="0"/>
    <s v="Anne Frank Elementary School"/>
    <s v="5201 Celestial Rd"/>
    <n v="75254"/>
    <n v="1"/>
    <n v="0"/>
    <n v="30"/>
    <n v="30"/>
    <m/>
  </r>
  <r>
    <x v="7"/>
    <x v="0"/>
    <d v="2025-03-28T00:00:00"/>
    <d v="2025-03-28T00:00:00"/>
    <s v="Thriving Minds After School "/>
    <x v="0"/>
    <s v="Lakewood Elementary School"/>
    <s v="3000 Hillbrook St"/>
    <n v="75214"/>
    <n v="1"/>
    <n v="0"/>
    <n v="36"/>
    <n v="36"/>
    <n v="13"/>
  </r>
  <r>
    <x v="7"/>
    <x v="0"/>
    <d v="2025-03-28T00:00:00"/>
    <d v="2025-03-28T00:00:00"/>
    <s v="Thriving Minds After School"/>
    <x v="0"/>
    <s v="Montessori Academy at Onesimo Hernandez"/>
    <s v="5555 Maple Ave"/>
    <n v="75235"/>
    <n v="1"/>
    <n v="0"/>
    <n v="1"/>
    <n v="1"/>
    <m/>
  </r>
  <r>
    <x v="7"/>
    <x v="0"/>
    <d v="2025-03-28T00:00:00"/>
    <d v="2025-03-28T00:00:00"/>
    <s v="Thriving Minds After School"/>
    <x v="0"/>
    <s v="Rosemont Lower School"/>
    <s v="1919 Stevens Forest Dr"/>
    <n v="75208"/>
    <n v="1"/>
    <n v="0"/>
    <n v="75"/>
    <n v="75"/>
    <m/>
  </r>
  <r>
    <x v="7"/>
    <x v="0"/>
    <d v="2025-03-28T00:00:00"/>
    <d v="2025-03-28T00:00:00"/>
    <s v="Thriving Minds After School"/>
    <x v="0"/>
    <s v="Rosemont Upper School"/>
    <s v="719 N Montclair Ave"/>
    <n v="75208"/>
    <n v="1"/>
    <n v="0"/>
    <n v="21"/>
    <n v="21"/>
    <n v="1"/>
  </r>
  <r>
    <x v="7"/>
    <x v="0"/>
    <d v="2025-03-28T00:00:00"/>
    <d v="2025-03-28T00:00:00"/>
    <s v="Thriving Minds After School"/>
    <x v="0"/>
    <s v="Sudie L. Williams TAG Academy"/>
    <s v="4518 Pomona Rd"/>
    <n v="75209"/>
    <n v="1"/>
    <n v="0"/>
    <n v="4"/>
    <n v="4"/>
    <m/>
  </r>
  <r>
    <x v="7"/>
    <x v="0"/>
    <d v="2025-03-28T00:00:00"/>
    <d v="2025-03-28T00:00:00"/>
    <s v="Thriving Minds After School"/>
    <x v="0"/>
    <s v="Harry C. Withers Elementary School"/>
    <s v="3959 Northhaven Rd"/>
    <n v="75229"/>
    <n v="1"/>
    <n v="0"/>
    <n v="59"/>
    <n v="59"/>
    <m/>
  </r>
  <r>
    <x v="7"/>
    <x v="8"/>
    <d v="2025-03-28T00:00:00"/>
    <d v="2025-03-28T00:00:00"/>
    <s v="World Culture Showcase"/>
    <x v="0"/>
    <s v="Greiner Arts Academy"/>
    <s v="501 S Edgefield Ave"/>
    <n v="75208"/>
    <n v="1"/>
    <n v="0"/>
    <n v="126"/>
    <n v="126"/>
    <m/>
  </r>
  <r>
    <x v="9"/>
    <x v="5"/>
    <d v="2025-03-28T00:00:00"/>
    <d v="2025-03-28T00:00:00"/>
    <s v="Payasos.Clowns"/>
    <x v="0"/>
    <s v="JP Starks ES"/>
    <s v="3033 Tips Blvd. Dallas "/>
    <n v="75216"/>
    <n v="2"/>
    <n v="129"/>
    <n v="0"/>
    <n v="129"/>
    <m/>
  </r>
  <r>
    <x v="9"/>
    <x v="1"/>
    <d v="2025-03-28T00:00:00"/>
    <d v="2025-03-28T00:00:00"/>
    <s v="Medea Workshop"/>
    <x v="0"/>
    <s v="Dallas Childrens Theatre"/>
    <s v="5938 Skillman St, Dallas, TX "/>
    <n v="75231"/>
    <n v="1"/>
    <n v="0"/>
    <n v="7"/>
    <n v="7"/>
    <m/>
  </r>
  <r>
    <x v="13"/>
    <x v="5"/>
    <d v="2025-03-28T00:00:00"/>
    <d v="2025-03-30T00:00:00"/>
    <s v="Dino-Light- public"/>
    <x v="0"/>
    <s v="Rosewood Center for Family Arts"/>
    <s v="5938 Skillman St"/>
    <n v="75231"/>
    <n v="5"/>
    <n v="1136"/>
    <n v="393"/>
    <n v="1529"/>
    <m/>
  </r>
  <r>
    <x v="13"/>
    <x v="3"/>
    <d v="2025-03-28T00:00:00"/>
    <d v="2025-03-30T00:00:00"/>
    <s v="Volunteers- ushers"/>
    <x v="0"/>
    <s v="Rosewood Center for Family Arts"/>
    <s v="5938 Skillman St"/>
    <n v="75231"/>
    <n v="4"/>
    <m/>
    <n v="12"/>
    <n v="12"/>
    <m/>
  </r>
  <r>
    <x v="16"/>
    <x v="0"/>
    <d v="2025-03-28T00:00:00"/>
    <d v="2025-03-28T00:00:00"/>
    <s v="Go van Gogh"/>
    <x v="0"/>
    <s v="James Bowie Elementary"/>
    <s v="330 N Marsalis Ave"/>
    <n v="75203"/>
    <n v="1"/>
    <m/>
    <n v="20"/>
    <n v="20"/>
    <m/>
  </r>
  <r>
    <x v="40"/>
    <x v="2"/>
    <d v="2025-03-28T00:00:00"/>
    <d v="2025-03-28T00:00:00"/>
    <s v="Educational outreach"/>
    <x v="0"/>
    <s v="Carter High School"/>
    <s v="1819 W. Wheatland Rd."/>
    <n v="75232"/>
    <n v="1"/>
    <m/>
    <n v="20"/>
    <n v="20"/>
    <m/>
  </r>
  <r>
    <x v="24"/>
    <x v="0"/>
    <d v="2025-03-28T00:00:00"/>
    <d v="2025-03-28T00:00:00"/>
    <s v="Onsite Lab: Engineers, Assemble!"/>
    <x v="0"/>
    <s v="Perot Museum of Nature and Science"/>
    <s v="2201 N Field Street"/>
    <n v="75201"/>
    <n v="3"/>
    <n v="66"/>
    <n v="9"/>
    <n v="75"/>
    <m/>
  </r>
  <r>
    <x v="24"/>
    <x v="0"/>
    <d v="2025-03-28T00:00:00"/>
    <d v="2025-03-28T00:00:00"/>
    <s v="Family Science Night: Earth and Space"/>
    <x v="0"/>
    <s v="Mitchell Elementary School"/>
    <s v="4223 Briargrove Lane"/>
    <s v="75287"/>
    <n v="1"/>
    <m/>
    <n v="500"/>
    <n v="500"/>
    <m/>
  </r>
  <r>
    <x v="24"/>
    <x v="0"/>
    <d v="2025-03-28T00:00:00"/>
    <d v="2025-03-28T00:00:00"/>
    <s v="Family Science Night: Perot Museum Exhibits"/>
    <x v="0"/>
    <s v="Esperanza Medrano Elementary School"/>
    <s v="2221 Lucas Drive"/>
    <s v="75219"/>
    <n v="1"/>
    <m/>
    <n v="395"/>
    <n v="395"/>
    <m/>
  </r>
  <r>
    <x v="41"/>
    <x v="0"/>
    <d v="2025-03-28T00:00:00"/>
    <d v="2025-03-28T00:00:00"/>
    <s v="PatioLive!"/>
    <x v="0"/>
    <s v="Legacy Midtown Park"/>
    <s v="8240 Manderville Lane "/>
    <n v="75231"/>
    <n v="1"/>
    <m/>
    <n v="22"/>
    <n v="22"/>
    <m/>
  </r>
  <r>
    <x v="26"/>
    <x v="3"/>
    <d v="2025-03-28T00:00:00"/>
    <d v="2025-03-28T00:00:00"/>
    <s v="City of Dallas Interviews"/>
    <x v="0"/>
    <s v="TBAAL "/>
    <s v="1309 Canton Street"/>
    <n v="75201"/>
    <n v="1"/>
    <n v="0"/>
    <n v="18"/>
    <n v="18"/>
    <m/>
  </r>
  <r>
    <x v="26"/>
    <x v="5"/>
    <d v="2025-03-28T00:00:00"/>
    <d v="2025-03-28T00:00:00"/>
    <s v="Four Colors Brothers Performance"/>
    <x v="0"/>
    <s v="TBAAL "/>
    <s v="1309 Canton Street"/>
    <n v="75201"/>
    <n v="1"/>
    <n v="0"/>
    <n v="128"/>
    <n v="128"/>
    <m/>
  </r>
  <r>
    <x v="29"/>
    <x v="5"/>
    <d v="2025-03-28T00:00:00"/>
    <d v="2025-03-28T00:00:00"/>
    <s v="Flamenco Hoy!"/>
    <x v="0"/>
    <s v="Samuel Grand Recreation"/>
    <s v="6200 E Grand Ave, Dallas, TX 75223"/>
    <n v="75223"/>
    <n v="1"/>
    <m/>
    <n v="15"/>
    <n v="15"/>
    <m/>
  </r>
  <r>
    <x v="11"/>
    <x v="5"/>
    <d v="2025-03-29T00:00:00"/>
    <d v="2025-03-31T00:00:00"/>
    <s v="School Tour Performance"/>
    <x v="0"/>
    <s v="Cowart Elementart"/>
    <s v="1515 S Ravinia Dr"/>
    <n v="75206"/>
    <n v="1"/>
    <n v="288"/>
    <m/>
    <n v="288"/>
    <m/>
  </r>
  <r>
    <x v="0"/>
    <x v="1"/>
    <d v="2025-03-29T00:00:00"/>
    <d v="2025-03-29T00:00:00"/>
    <s v="Mini Professional Ballet Folklorico Company"/>
    <x v="0"/>
    <s v="Anita Martinez Recreation Center"/>
    <s v="3212 N Winnetka Ave, Dallas, TX 75212"/>
    <m/>
    <n v="1"/>
    <n v="9"/>
    <n v="0"/>
    <n v="9"/>
    <m/>
  </r>
  <r>
    <x v="0"/>
    <x v="0"/>
    <d v="2025-03-29T00:00:00"/>
    <d v="2025-03-29T00:00:00"/>
    <s v="ANMBF Dance Academy Ballet Folklorico Toddlers 9:30 AM"/>
    <x v="0"/>
    <s v="Anita Martinez Recreation Center"/>
    <s v="3212 N Winnetka Ave, Dallas, TX 75212"/>
    <m/>
    <n v="1"/>
    <n v="22"/>
    <n v="0"/>
    <n v="22"/>
    <m/>
  </r>
  <r>
    <x v="0"/>
    <x v="0"/>
    <d v="2025-03-29T00:00:00"/>
    <d v="2025-03-29T00:00:00"/>
    <s v="ANMBF Dance Academy Classical Ballet Kids 9:30 AM"/>
    <x v="0"/>
    <s v="Anita Martinez Recreation Center"/>
    <s v="3212 N Winnetka Ave, Dallas, TX 75212"/>
    <m/>
    <n v="1"/>
    <n v="11"/>
    <n v="0"/>
    <n v="11"/>
    <m/>
  </r>
  <r>
    <x v="0"/>
    <x v="0"/>
    <d v="2025-03-29T00:00:00"/>
    <d v="2025-03-29T00:00:00"/>
    <s v="ANMBF Dance Academy Ballet Folklorico Kids 10:30 AM"/>
    <x v="0"/>
    <s v="Anita Martinez Recreation Center"/>
    <s v="3212 N Winnetka Ave, Dallas, TX 75212"/>
    <m/>
    <n v="1"/>
    <n v="25"/>
    <n v="0"/>
    <n v="25"/>
    <m/>
  </r>
  <r>
    <x v="0"/>
    <x v="0"/>
    <d v="2025-03-29T00:00:00"/>
    <d v="2025-03-29T00:00:00"/>
    <s v="ANMBF Dance Academy Classical Ballet Toddlers 10:30 AM"/>
    <x v="0"/>
    <s v="Anita Martinez Recreation Center"/>
    <s v="3212 N Winnetka Ave, Dallas, TX 75212"/>
    <m/>
    <n v="1"/>
    <n v="9"/>
    <n v="0"/>
    <n v="9"/>
    <m/>
  </r>
  <r>
    <x v="0"/>
    <x v="0"/>
    <d v="2025-03-29T00:00:00"/>
    <d v="2025-03-29T00:00:00"/>
    <s v="ANMBF Dance Academy Ballet Folklorico Teen and Adult 11:30 AM"/>
    <x v="0"/>
    <s v="Anita Martinez Recreation Center"/>
    <s v="3212 N Winnetka Ave, Dallas, TX 75212"/>
    <m/>
    <n v="1"/>
    <n v="12"/>
    <n v="0"/>
    <n v="12"/>
    <m/>
  </r>
  <r>
    <x v="0"/>
    <x v="0"/>
    <d v="2025-03-29T00:00:00"/>
    <d v="2025-03-29T00:00:00"/>
    <s v="ANMBF Dance Academy Ballet Folklorico Kids Intermediate 11:30 AM"/>
    <x v="0"/>
    <s v="Anita Martinez Recreation Center"/>
    <s v="3212 N Winnetka Ave, Dallas, TX 75212"/>
    <m/>
    <n v="1"/>
    <n v="7"/>
    <n v="0"/>
    <n v="7"/>
    <m/>
  </r>
  <r>
    <x v="0"/>
    <x v="0"/>
    <d v="2025-03-29T00:00:00"/>
    <d v="2025-03-29T00:00:00"/>
    <s v="ANMBF Dance Academy Ballet Folklorico Teen and Adult Intermediate 12:30 PM"/>
    <x v="0"/>
    <s v="Anita Martinez Recreation Center"/>
    <s v="3212 N Winnetka Ave, Dallas, TX 75212"/>
    <m/>
    <n v="1"/>
    <n v="5"/>
    <n v="0"/>
    <n v="5"/>
    <m/>
  </r>
  <r>
    <x v="9"/>
    <x v="1"/>
    <d v="2025-03-29T00:00:00"/>
    <d v="2025-03-29T00:00:00"/>
    <s v="Medea Workshop"/>
    <x v="0"/>
    <s v="Dallas Childrens Theatre"/>
    <s v="5938 Skillman St, Dallas, TX "/>
    <n v="75231"/>
    <n v="1"/>
    <n v="0"/>
    <n v="7"/>
    <n v="7"/>
    <m/>
  </r>
  <r>
    <x v="13"/>
    <x v="3"/>
    <d v="2025-03-29T00:00:00"/>
    <d v="2025-03-29T00:00:00"/>
    <s v="Notre Dame School of Dallas Transition Fair"/>
    <x v="0"/>
    <s v="Notre Dame School of Dallas"/>
    <s v="2018 Allen St"/>
    <n v="75204"/>
    <n v="1"/>
    <m/>
    <n v="27"/>
    <n v="27"/>
    <m/>
  </r>
  <r>
    <x v="13"/>
    <x v="3"/>
    <d v="2025-03-29T00:00:00"/>
    <d v="2025-03-29T00:00:00"/>
    <s v="Volunteers- education"/>
    <x v="0"/>
    <s v="Rosewood Center for Family Arts"/>
    <s v="5938 Skillman St"/>
    <n v="75231"/>
    <n v="1"/>
    <m/>
    <n v="3"/>
    <n v="3"/>
    <m/>
  </r>
  <r>
    <x v="20"/>
    <x v="5"/>
    <d v="2025-03-29T00:00:00"/>
    <d v="2025-03-29T00:00:00"/>
    <s v="Estella Doty: Young Leaders Lecture"/>
    <x v="0"/>
    <s v="African American Museum"/>
    <s v="3536 Grand Avenue"/>
    <n v="75210"/>
    <n v="1"/>
    <m/>
    <n v="53"/>
    <n v="53"/>
    <m/>
  </r>
  <r>
    <x v="22"/>
    <x v="9"/>
    <d v="2025-03-29T00:00:00"/>
    <d v="2025-03-29T00:00:00"/>
    <s v="Tour: Durant High School"/>
    <x v="0"/>
    <s v="Nasher Sculpture Center"/>
    <s v="2001 Flora St. "/>
    <n v="75201"/>
    <n v="1"/>
    <m/>
    <n v="35"/>
    <n v="35"/>
    <m/>
  </r>
  <r>
    <x v="24"/>
    <x v="0"/>
    <d v="2025-03-29T00:00:00"/>
    <d v="2025-03-29T00:00:00"/>
    <s v="Tech Truck "/>
    <x v="0"/>
    <s v="United to Learn - Saturday Cohort"/>
    <s v="5201 Celestial Rd"/>
    <n v="75254"/>
    <n v="1"/>
    <m/>
    <n v="22"/>
    <n v="22"/>
    <m/>
  </r>
  <r>
    <x v="24"/>
    <x v="0"/>
    <d v="2025-03-29T00:00:00"/>
    <d v="2025-03-29T00:00:00"/>
    <s v="Tech Truck "/>
    <x v="0"/>
    <s v="United to Learn - Saturday Cohort"/>
    <s v="11600 Welch Rd"/>
    <n v="75229"/>
    <n v="1"/>
    <m/>
    <n v="27"/>
    <n v="27"/>
    <m/>
  </r>
  <r>
    <x v="49"/>
    <x v="1"/>
    <d v="2025-03-29T00:00:00"/>
    <d v="2025-03-29T00:00:00"/>
    <s v="Bandan Koro Rehearsal "/>
    <x v="0"/>
    <s v="Sammons Center for the Arts"/>
    <s v="3630 Harry Hines Blvd"/>
    <n v="75219"/>
    <n v="1"/>
    <n v="0"/>
    <n v="20"/>
    <n v="20"/>
    <m/>
  </r>
  <r>
    <x v="49"/>
    <x v="0"/>
    <d v="2025-03-29T00:00:00"/>
    <d v="2025-03-29T00:00:00"/>
    <s v="BK Saturdays - Bandan Koro Community Class "/>
    <x v="0"/>
    <s v="Sammons Center for the Arts"/>
    <s v="3630 Harry Hines Blvd"/>
    <n v="75219"/>
    <n v="1"/>
    <n v="0"/>
    <n v="50"/>
    <n v="50"/>
    <m/>
  </r>
  <r>
    <x v="49"/>
    <x v="5"/>
    <d v="2025-03-29T00:00:00"/>
    <d v="2025-03-29T00:00:00"/>
    <s v="Womens History Month Celebration"/>
    <x v="0"/>
    <s v="Sammons Center for the Arts"/>
    <s v="3630 Harry Hines Blvd"/>
    <n v="75219"/>
    <n v="1"/>
    <n v="0"/>
    <n v="120"/>
    <n v="120"/>
    <m/>
  </r>
  <r>
    <x v="26"/>
    <x v="5"/>
    <d v="2025-03-29T00:00:00"/>
    <d v="2025-03-29T00:00:00"/>
    <s v="Four Colors Brothers Matinee"/>
    <x v="0"/>
    <s v="TBAAL "/>
    <s v="1309 Canton Street"/>
    <n v="75201"/>
    <n v="1"/>
    <n v="0"/>
    <n v="97"/>
    <n v="97"/>
    <m/>
  </r>
  <r>
    <x v="26"/>
    <x v="5"/>
    <d v="2025-03-29T00:00:00"/>
    <d v="2025-03-29T00:00:00"/>
    <s v="Four Colors Brothers Performance"/>
    <x v="0"/>
    <s v="TBAAL "/>
    <s v="1309 Canton Street"/>
    <n v="75201"/>
    <n v="1"/>
    <n v="0"/>
    <n v="128"/>
    <n v="128"/>
    <m/>
  </r>
  <r>
    <x v="26"/>
    <x v="3"/>
    <d v="2025-03-29T00:00:00"/>
    <d v="2025-03-29T00:00:00"/>
    <s v="K. Felder Meeting"/>
    <x v="0"/>
    <s v="TBAAL "/>
    <s v="1309 Canton Street"/>
    <n v="75201"/>
    <n v="1"/>
    <n v="1"/>
    <n v="31"/>
    <n v="31"/>
    <n v="2"/>
  </r>
  <r>
    <x v="26"/>
    <x v="1"/>
    <d v="2025-03-29T00:00:00"/>
    <d v="2025-03-29T00:00:00"/>
    <s v="The Cross &amp; Crucifixion Rehearsal"/>
    <x v="0"/>
    <s v="TBAAL "/>
    <s v="1309 Canton Street"/>
    <n v="75201"/>
    <n v="1"/>
    <n v="0"/>
    <n v="142"/>
    <n v="142"/>
    <n v="2"/>
  </r>
  <r>
    <x v="26"/>
    <x v="5"/>
    <d v="2025-03-29T00:00:00"/>
    <d v="2025-03-29T00:00:00"/>
    <s v="Coffee Cocktail &amp; Conv "/>
    <x v="0"/>
    <s v="TBAAL "/>
    <s v="1309 Canton Street"/>
    <n v="75201"/>
    <n v="1"/>
    <n v="0"/>
    <n v="388"/>
    <n v="388"/>
    <m/>
  </r>
  <r>
    <x v="26"/>
    <x v="3"/>
    <d v="2025-03-29T00:00:00"/>
    <d v="2025-03-29T00:00:00"/>
    <s v="Coffee Cocktail &amp; Conv Reception"/>
    <x v="0"/>
    <s v="TBAAL "/>
    <s v="1309 Canton Street"/>
    <n v="75201"/>
    <n v="1"/>
    <n v="0"/>
    <n v="78"/>
    <n v="78"/>
    <m/>
  </r>
  <r>
    <x v="28"/>
    <x v="5"/>
    <d v="2025-03-29T00:00:00"/>
    <d v="2025-03-29T00:00:00"/>
    <s v="15th Anniversary Gala &amp; Performance"/>
    <x v="0"/>
    <s v="Gilley's Dallas"/>
    <s v="1135 Botham Jean Blvd"/>
    <n v="75215"/>
    <n v="1"/>
    <n v="500"/>
    <n v="100"/>
    <n v="600"/>
    <m/>
  </r>
  <r>
    <x v="28"/>
    <x v="0"/>
    <d v="2025-03-29T00:00:00"/>
    <d v="2025-03-29T00:00:00"/>
    <s v="Line Dance Community Class"/>
    <x v="0"/>
    <s v="Gilley's Dallas"/>
    <s v="1135 Botham Jean Blvd"/>
    <n v="75215"/>
    <n v="1"/>
    <n v="90"/>
    <n v="10"/>
    <n v="100"/>
    <m/>
  </r>
  <r>
    <x v="33"/>
    <x v="5"/>
    <d v="2025-03-29T00:00:00"/>
    <d v="2025-03-29T00:00:00"/>
    <s v="OperaTruck for Rosemont PTA"/>
    <x v="0"/>
    <s v="Rosemont Primary"/>
    <s v="1919 Stevens Forest Dr"/>
    <n v="75208"/>
    <n v="1"/>
    <n v="0"/>
    <n v="88"/>
    <n v="88"/>
    <m/>
  </r>
  <r>
    <x v="9"/>
    <x v="1"/>
    <d v="2025-03-30T00:00:00"/>
    <d v="2025-03-30T00:00:00"/>
    <s v="Medea Workshop"/>
    <x v="0"/>
    <s v="Dallas Childrens Theatre"/>
    <s v="5938 Skillman St, Dallas, TX "/>
    <n v="75231"/>
    <n v="1"/>
    <n v="0"/>
    <n v="7"/>
    <n v="7"/>
    <m/>
  </r>
  <r>
    <x v="39"/>
    <x v="1"/>
    <d v="2025-03-30T00:00:00"/>
    <d v="2025-03-30T00:00:00"/>
    <s v="Ensemble Rehearsals"/>
    <x v="0"/>
    <s v="Sammons Center for the Arts"/>
    <s v="3630 Harry Hines Blvd."/>
    <n v="75219"/>
    <n v="6"/>
    <n v="316"/>
    <n v="32"/>
    <n v="348"/>
    <n v="2"/>
  </r>
  <r>
    <x v="41"/>
    <x v="0"/>
    <d v="2025-03-30T00:00:00"/>
    <d v="2025-03-30T00:00:00"/>
    <s v="A Dallas Hedda Reading Workshop"/>
    <x v="0"/>
    <s v="Bishop Arts Theatre"/>
    <s v="215 S Tyler Street"/>
    <n v="75208"/>
    <n v="1"/>
    <m/>
    <n v="22"/>
    <n v="22"/>
    <m/>
  </r>
  <r>
    <x v="1"/>
    <x v="0"/>
    <d v="2025-03-31T00:00:00"/>
    <d v="2025-03-31T00:00:00"/>
    <s v="Streamliners ECRR"/>
    <x v="0"/>
    <s v="Stevens Park Elementary (DISD)"/>
    <s v="2615 W Colorado Blvd, Dallas TX"/>
    <n v="75211"/>
    <n v="12"/>
    <m/>
    <n v="95"/>
    <n v="95"/>
    <m/>
  </r>
  <r>
    <x v="1"/>
    <x v="0"/>
    <d v="2025-03-31T00:00:00"/>
    <d v="2025-03-31T00:00:00"/>
    <s v="Streamliners Enrichment (Audio Storybook)"/>
    <x v="0"/>
    <s v="Our Lady of Perpetual Help"/>
    <s v="7625 Cortland Avenue Dallas, TX"/>
    <n v="75235"/>
    <n v="12"/>
    <n v="106"/>
    <m/>
    <n v="106"/>
    <m/>
  </r>
  <r>
    <x v="5"/>
    <x v="2"/>
    <d v="2025-03-31T00:00:00"/>
    <d v="2025-03-31T00:00:00"/>
    <s v="BNTC Classes"/>
    <x v="0"/>
    <s v="BNT Studios"/>
    <s v="10675 E. Northwest Higway, Suite 2400"/>
    <n v="75238"/>
    <n v="17"/>
    <n v="54"/>
    <n v="13"/>
    <n v="67"/>
    <m/>
  </r>
  <r>
    <x v="5"/>
    <x v="1"/>
    <d v="2025-03-31T00:00:00"/>
    <d v="2025-03-31T00:00:00"/>
    <s v="Don Quixote Rehearsals"/>
    <x v="0"/>
    <s v="BNT Studios"/>
    <s v="10675 E. Northwest Higway, Suite 2400"/>
    <n v="75238"/>
    <n v="5"/>
    <n v="0"/>
    <n v="4"/>
    <n v="4"/>
    <m/>
  </r>
  <r>
    <x v="7"/>
    <x v="0"/>
    <d v="2025-03-31T00:00:00"/>
    <d v="2025-03-31T00:00:00"/>
    <s v="(A)Live"/>
    <x v="0"/>
    <s v="Sudie L. Williams TAG Academy"/>
    <s v="4518 Pomona Rd"/>
    <n v="75209"/>
    <n v="1"/>
    <n v="0"/>
    <n v="9"/>
    <n v="9"/>
    <m/>
  </r>
  <r>
    <x v="7"/>
    <x v="0"/>
    <d v="2025-03-31T00:00:00"/>
    <d v="2025-03-31T00:00:00"/>
    <s v="Thriving Minds After School "/>
    <x v="0"/>
    <s v="Anne Frank Elementary School"/>
    <s v="5201 Celestial Rd"/>
    <n v="75254"/>
    <n v="1"/>
    <n v="0"/>
    <n v="33"/>
    <n v="33"/>
    <m/>
  </r>
  <r>
    <x v="7"/>
    <x v="0"/>
    <d v="2025-03-31T00:00:00"/>
    <d v="2025-03-31T00:00:00"/>
    <s v="Thriving Minds After School "/>
    <x v="0"/>
    <s v="Lakewood Elementary School"/>
    <s v="3000 Hillbrook St"/>
    <n v="75214"/>
    <n v="1"/>
    <n v="0"/>
    <n v="33"/>
    <n v="33"/>
    <m/>
  </r>
  <r>
    <x v="7"/>
    <x v="0"/>
    <d v="2025-03-31T00:00:00"/>
    <d v="2025-03-31T00:00:00"/>
    <s v="Thriving Minds After School"/>
    <x v="0"/>
    <s v="Rosemont Lower School"/>
    <s v="1919 Stevens Forest Dr"/>
    <n v="75208"/>
    <n v="1"/>
    <n v="0"/>
    <n v="79"/>
    <n v="79"/>
    <m/>
  </r>
  <r>
    <x v="7"/>
    <x v="0"/>
    <d v="2025-03-31T00:00:00"/>
    <d v="2025-03-31T00:00:00"/>
    <s v="Thriving Minds After School"/>
    <x v="0"/>
    <s v="Rosemont Upper School"/>
    <s v="719 N Montclair Ave"/>
    <n v="75208"/>
    <n v="1"/>
    <n v="0"/>
    <n v="22"/>
    <n v="22"/>
    <n v="1"/>
  </r>
  <r>
    <x v="7"/>
    <x v="0"/>
    <d v="2025-03-31T00:00:00"/>
    <d v="2025-03-31T00:00:00"/>
    <s v="Thriving Minds After School"/>
    <x v="0"/>
    <s v="Sudie L. Williams TAG Academy"/>
    <s v="4518 Pomona Rd"/>
    <n v="75209"/>
    <n v="1"/>
    <n v="0"/>
    <n v="9"/>
    <n v="9"/>
    <m/>
  </r>
  <r>
    <x v="7"/>
    <x v="0"/>
    <d v="2025-03-31T00:00:00"/>
    <d v="2025-03-31T00:00:00"/>
    <s v="Thriving Minds After School"/>
    <x v="0"/>
    <s v="Harry C. Withers Elementary School"/>
    <s v="3959 Northhaven Rd"/>
    <n v="75229"/>
    <n v="1"/>
    <n v="0"/>
    <n v="69"/>
    <n v="69"/>
    <m/>
  </r>
  <r>
    <x v="7"/>
    <x v="0"/>
    <d v="2025-03-31T00:00:00"/>
    <d v="2025-03-31T00:00:00"/>
    <s v="6DQ-R - Observation"/>
    <x v="0"/>
    <s v="Sudie L. Williams TAG Academy"/>
    <s v="4518 Pomona Rd"/>
    <n v="75209"/>
    <n v="1"/>
    <n v="0"/>
    <n v="8"/>
    <n v="8"/>
    <m/>
  </r>
  <r>
    <x v="9"/>
    <x v="1"/>
    <d v="2025-03-31T00:00:00"/>
    <d v="2025-03-31T00:00:00"/>
    <s v="Medea Workshop"/>
    <x v="0"/>
    <s v="Dallas Childrens Theatre"/>
    <s v="5938 Skillman St, Dallas, TX "/>
    <n v="75231"/>
    <n v="1"/>
    <n v="0"/>
    <n v="7"/>
    <n v="7"/>
    <m/>
  </r>
  <r>
    <x v="14"/>
    <x v="9"/>
    <d v="2025-03-31T00:00:00"/>
    <d v="2025-03-31T00:00:00"/>
    <s v="Nazarene Christian Academy"/>
    <x v="0"/>
    <s v="The Sixth Floor Museum at Dealey Plaza"/>
    <s v="411 Elm Street"/>
    <n v="75202"/>
    <n v="1"/>
    <n v="42"/>
    <n v="0"/>
    <n v="42"/>
    <m/>
  </r>
  <r>
    <x v="14"/>
    <x v="2"/>
    <d v="2025-03-31T00:00:00"/>
    <d v="2025-03-31T00:00:00"/>
    <s v="Nazarene Christian Academy"/>
    <x v="0"/>
    <s v="The Sixth Floor Museum at Dealey Plaza"/>
    <s v="411 Elm Street"/>
    <n v="75202"/>
    <n v="1"/>
    <n v="42"/>
    <n v="0"/>
    <n v="42"/>
    <m/>
  </r>
  <r>
    <x v="45"/>
    <x v="1"/>
    <d v="2025-03-31T00:00:00"/>
    <d v="2025-03-31T00:00:00"/>
    <s v="regular rehearsal"/>
    <x v="0"/>
    <s v="Lovers Lane UMC"/>
    <s v="9200 Inwood Rd"/>
    <n v="75220"/>
    <n v="1"/>
    <n v="119"/>
    <n v="21"/>
    <n v="140"/>
    <m/>
  </r>
  <r>
    <x v="47"/>
    <x v="1"/>
    <d v="2025-03-31T00:00:00"/>
    <d v="2025-03-31T00:00:00"/>
    <s v="SOUTA speaking/participation"/>
    <x v="0"/>
    <s v="LCC"/>
    <s v="2600 Live Oak"/>
    <n v="75204"/>
    <n v="1"/>
    <n v="0"/>
    <n v="94"/>
    <n v="94"/>
    <m/>
  </r>
  <r>
    <x v="54"/>
    <x v="1"/>
    <d v="2025-03-31T00:00:00"/>
    <d v="2025-03-31T00:00:00"/>
    <s v="Xanadu Rehearsal"/>
    <x v="0"/>
    <s v="Uptown Players Offices"/>
    <s v="1327 Motor Circle"/>
    <n v="75207"/>
    <n v="1"/>
    <n v="0"/>
    <n v="19"/>
    <n v="19"/>
    <m/>
  </r>
  <r>
    <x v="12"/>
    <x v="7"/>
    <d v="2025-04-01T00:00:00"/>
    <d v="2025-04-30T00:00:00"/>
    <s v="Student Group Tours, virtual"/>
    <x v="1"/>
    <m/>
    <m/>
    <m/>
    <n v="12"/>
    <n v="767"/>
    <m/>
    <n v="767"/>
    <m/>
  </r>
  <r>
    <x v="12"/>
    <x v="0"/>
    <d v="2025-04-01T00:00:00"/>
    <d v="2025-04-30T00:00:00"/>
    <s v="Student Education Programs, Virtual"/>
    <x v="1"/>
    <m/>
    <m/>
    <m/>
    <n v="15"/>
    <n v="988"/>
    <m/>
    <n v="988"/>
    <m/>
  </r>
  <r>
    <x v="12"/>
    <x v="5"/>
    <d v="2025-04-01T00:00:00"/>
    <d v="2025-04-30T00:00:00"/>
    <s v="Public Programs, Virtual"/>
    <x v="1"/>
    <m/>
    <m/>
    <m/>
    <n v="2"/>
    <n v="17"/>
    <m/>
    <n v="17"/>
    <m/>
  </r>
  <r>
    <x v="12"/>
    <x v="0"/>
    <d v="2025-04-01T00:00:00"/>
    <d v="2025-04-30T00:00:00"/>
    <s v="Professional Programs, Virtual"/>
    <x v="1"/>
    <m/>
    <m/>
    <m/>
    <n v="6"/>
    <n v="627"/>
    <m/>
    <n v="627"/>
    <m/>
  </r>
  <r>
    <x v="8"/>
    <x v="0"/>
    <d v="2025-04-01T00:00:00"/>
    <d v="2025-04-30T00:00:00"/>
    <s v="Workshop/Training Virtual"/>
    <x v="1"/>
    <s v="Sammons Center for the Arts"/>
    <s v="3630 Harry Hines Blvd"/>
    <n v="75219"/>
    <n v="1"/>
    <m/>
    <n v="8"/>
    <n v="8"/>
    <m/>
  </r>
  <r>
    <x v="8"/>
    <x v="3"/>
    <d v="2025-04-01T00:00:00"/>
    <d v="2025-04-30T00:00:00"/>
    <s v="Meeting - Virtual"/>
    <x v="1"/>
    <s v="Sammons Center for the Arts"/>
    <s v="3630 Harry Hines Blvd"/>
    <n v="75219"/>
    <n v="0"/>
    <m/>
    <n v="0"/>
    <n v="0"/>
    <m/>
  </r>
  <r>
    <x v="0"/>
    <x v="1"/>
    <d v="2025-04-01T00:00:00"/>
    <d v="2025-04-01T00:00:00"/>
    <s v="Professional Ballet Folklorico Company"/>
    <x v="0"/>
    <s v="Anita Martinez Recreation Center"/>
    <s v="3212 N Winnetka Ave, Dallas, TX 75212"/>
    <n v="75212"/>
    <n v="1"/>
    <n v="8"/>
    <n v="0"/>
    <n v="8"/>
    <m/>
  </r>
  <r>
    <x v="1"/>
    <x v="0"/>
    <d v="2025-04-01T00:00:00"/>
    <d v="2025-04-08T00:00:00"/>
    <s v="Streamliners ECRR"/>
    <x v="0"/>
    <s v="Our Lady of Perpetual Help"/>
    <s v="7625 Cortland Avenue Dallas TX"/>
    <n v="75235"/>
    <n v="8"/>
    <n v="70"/>
    <m/>
    <n v="70"/>
    <m/>
  </r>
  <r>
    <x v="1"/>
    <x v="0"/>
    <d v="2025-04-01T00:00:00"/>
    <d v="2025-04-08T00:00:00"/>
    <s v="Streamliners Enrichment (Bingo)"/>
    <x v="0"/>
    <s v="Frank Guzick Elementary (DISD)"/>
    <s v="5000 Berridge Lane Dallas TX"/>
    <n v="75227"/>
    <n v="12"/>
    <m/>
    <n v="100"/>
    <n v="100"/>
    <m/>
  </r>
  <r>
    <x v="2"/>
    <x v="1"/>
    <d v="2025-04-01T00:00:00"/>
    <d v="2025-04-30T00:00:00"/>
    <s v="Subsidized Rehearsal Space Program"/>
    <x v="0"/>
    <s v="Arts Mission Oak Cliff"/>
    <s v="410 S Windomere Ave"/>
    <n v="75208"/>
    <n v="91"/>
    <n v="123"/>
    <n v="164"/>
    <n v="287"/>
    <m/>
  </r>
  <r>
    <x v="2"/>
    <x v="3"/>
    <d v="2025-04-01T00:00:00"/>
    <d v="2025-04-30T00:00:00"/>
    <s v="Exchange Club AMOCX"/>
    <x v="0"/>
    <s v="Arts Mission Oak Cliff"/>
    <s v="410 S Windomere Ave"/>
    <n v="75208"/>
    <n v="34"/>
    <m/>
    <n v="7"/>
    <n v="7"/>
    <m/>
  </r>
  <r>
    <x v="4"/>
    <x v="0"/>
    <d v="2025-04-01T00:00:00"/>
    <d v="2025-04-30T00:00:00"/>
    <s v="Trainee Class"/>
    <x v="0"/>
    <s v="Avant Chamber Ballet"/>
    <s v="2408 Farrington St"/>
    <n v="75207"/>
    <n v="26"/>
    <n v="10"/>
    <n v="4"/>
    <n v="14"/>
    <m/>
  </r>
  <r>
    <x v="4"/>
    <x v="1"/>
    <d v="2025-04-01T00:00:00"/>
    <d v="2025-04-30T00:00:00"/>
    <s v="Trainee Rehearsal"/>
    <x v="0"/>
    <s v="Avant Chamber Ballet"/>
    <s v="2408 Farrington St"/>
    <n v="75207"/>
    <n v="26"/>
    <n v="10"/>
    <n v="4"/>
    <n v="14"/>
    <m/>
  </r>
  <r>
    <x v="4"/>
    <x v="0"/>
    <d v="2025-04-01T00:00:00"/>
    <d v="2025-04-30T00:00:00"/>
    <s v="Intermediate Pre-Pro Classes"/>
    <x v="0"/>
    <s v="Avant Chamber Ballet"/>
    <s v="2408 Farrington St"/>
    <n v="75207"/>
    <n v="22"/>
    <n v="5"/>
    <n v="1"/>
    <n v="6"/>
    <m/>
  </r>
  <r>
    <x v="4"/>
    <x v="0"/>
    <d v="2025-04-01T00:00:00"/>
    <d v="2025-04-30T00:00:00"/>
    <s v="Adult Classes"/>
    <x v="0"/>
    <s v="Avant Chamber Ballet"/>
    <s v="2408 Farrington St"/>
    <n v="75207"/>
    <n v="23"/>
    <n v="100"/>
    <n v="0"/>
    <n v="100"/>
    <m/>
  </r>
  <r>
    <x v="4"/>
    <x v="2"/>
    <d v="2025-04-01T00:00:00"/>
    <d v="2025-04-17T00:00:00"/>
    <s v="First Steps Outreach Classes"/>
    <x v="0"/>
    <s v="South Dallas Cultural Center"/>
    <s v="3400 S Fitzhugh Ave"/>
    <n v="75210"/>
    <n v="12"/>
    <n v="0"/>
    <n v="100"/>
    <n v="100"/>
    <m/>
  </r>
  <r>
    <x v="5"/>
    <x v="2"/>
    <d v="2025-04-01T00:00:00"/>
    <d v="2025-04-05T00:00:00"/>
    <s v="BNTC Classes"/>
    <x v="0"/>
    <s v="BNT Studios"/>
    <s v="10675 E. Northwest Higway, Suite 2400"/>
    <n v="75238"/>
    <n v="17"/>
    <n v="54"/>
    <n v="13"/>
    <n v="67"/>
    <m/>
  </r>
  <r>
    <x v="5"/>
    <x v="1"/>
    <d v="2025-04-01T00:00:00"/>
    <d v="2025-04-05T00:00:00"/>
    <s v="Don Quixote Rehearsals"/>
    <x v="0"/>
    <s v="BNT Studios"/>
    <s v="10675 E. Northwest Higway, Suite 2400"/>
    <n v="75238"/>
    <n v="5"/>
    <n v="0"/>
    <n v="32"/>
    <n v="32"/>
    <m/>
  </r>
  <r>
    <x v="6"/>
    <x v="4"/>
    <d v="2025-04-01T00:00:00"/>
    <d v="2025-04-17T00:00:00"/>
    <s v="Carter High School Teaching Artist Residency"/>
    <x v="0"/>
    <s v="David W Carter HS"/>
    <s v="1819 W Wheatland Rd"/>
    <n v="75232"/>
    <n v="83"/>
    <n v="0"/>
    <n v="18"/>
    <n v="18"/>
    <m/>
  </r>
  <r>
    <x v="6"/>
    <x v="4"/>
    <d v="2025-04-01T00:00:00"/>
    <d v="2025-04-30T00:00:00"/>
    <s v="Madison HS Teaching Artist Residency"/>
    <x v="0"/>
    <s v="Madison HS"/>
    <s v="3000 MLK JR Blvd"/>
    <n v="75215"/>
    <n v="10"/>
    <n v="0"/>
    <n v="1"/>
    <n v="1"/>
    <m/>
  </r>
  <r>
    <x v="6"/>
    <x v="4"/>
    <d v="2025-04-01T00:00:00"/>
    <d v="2025-04-30T00:00:00"/>
    <s v="Booker T Washington Teaching Artist Residency"/>
    <x v="0"/>
    <s v="Booker T Washing HSPVA"/>
    <s v="2501 Flora St"/>
    <n v="75201"/>
    <n v="10"/>
    <n v="0"/>
    <n v="1"/>
    <n v="1"/>
    <m/>
  </r>
  <r>
    <x v="6"/>
    <x v="0"/>
    <d v="2025-04-01T00:00:00"/>
    <d v="2025-04-30T00:00:00"/>
    <s v="Uplift Atlas Violin Club"/>
    <x v="0"/>
    <s v="Uplift Atlas Prep"/>
    <s v="4600 Bryan St"/>
    <n v="75204"/>
    <n v="9"/>
    <n v="0"/>
    <n v="16"/>
    <n v="16"/>
    <m/>
  </r>
  <r>
    <x v="7"/>
    <x v="0"/>
    <d v="2025-04-01T00:00:00"/>
    <d v="2025-04-01T00:00:00"/>
    <s v="(A)Live"/>
    <x v="0"/>
    <s v="Rosemont Upper School"/>
    <s v="719 N Montclair Ave"/>
    <n v="75208"/>
    <n v="1"/>
    <n v="0"/>
    <n v="8"/>
    <n v="8"/>
    <m/>
  </r>
  <r>
    <x v="7"/>
    <x v="0"/>
    <d v="2025-04-01T00:00:00"/>
    <d v="2025-04-01T00:00:00"/>
    <s v="(A)Live"/>
    <x v="0"/>
    <s v="Sudie L. Williams TAG Academy"/>
    <s v="4518 Pomona Rd"/>
    <n v="75209"/>
    <n v="1"/>
    <n v="0"/>
    <n v="9"/>
    <n v="9"/>
    <m/>
  </r>
  <r>
    <x v="7"/>
    <x v="0"/>
    <d v="2025-04-01T00:00:00"/>
    <d v="2025-04-01T00:00:00"/>
    <s v="Thriving Minds After School "/>
    <x v="0"/>
    <s v="Anne Frank Elementary School"/>
    <s v="5201 Celestial Rd"/>
    <n v="75254"/>
    <n v="1"/>
    <n v="0"/>
    <n v="33"/>
    <n v="33"/>
    <m/>
  </r>
  <r>
    <x v="7"/>
    <x v="0"/>
    <d v="2025-04-01T00:00:00"/>
    <d v="2025-04-01T00:00:00"/>
    <s v="Thriving Minds After School"/>
    <x v="0"/>
    <s v="Lakewood Elementary School"/>
    <s v="3000 Hillbrook St"/>
    <n v="75214"/>
    <n v="1"/>
    <n v="0"/>
    <n v="41"/>
    <n v="41"/>
    <m/>
  </r>
  <r>
    <x v="7"/>
    <x v="0"/>
    <d v="2025-04-01T00:00:00"/>
    <d v="2025-04-01T00:00:00"/>
    <s v="Thriving Minds After School"/>
    <x v="0"/>
    <s v="Nathan Adams Elementary School"/>
    <s v="12600 Welch Rd"/>
    <n v="75244"/>
    <n v="1"/>
    <n v="0"/>
    <n v="25"/>
    <n v="25"/>
    <m/>
  </r>
  <r>
    <x v="7"/>
    <x v="0"/>
    <d v="2025-04-01T00:00:00"/>
    <d v="2025-04-01T00:00:00"/>
    <s v="Thriving Minds After School"/>
    <x v="0"/>
    <s v="Prestonwood Montessori at E.D. Walker"/>
    <s v="5700 Wozencraft Dr"/>
    <s v=" 75230"/>
    <n v="1"/>
    <n v="0"/>
    <n v="53"/>
    <n v="53"/>
    <m/>
  </r>
  <r>
    <x v="7"/>
    <x v="0"/>
    <d v="2025-04-01T00:00:00"/>
    <d v="2025-04-01T00:00:00"/>
    <s v="Thriving Minds After School"/>
    <x v="0"/>
    <s v="Rosemont Lower School"/>
    <s v="1919 Stevens Forest Dr"/>
    <n v="75208"/>
    <n v="1"/>
    <n v="0"/>
    <n v="76"/>
    <n v="76"/>
    <m/>
  </r>
  <r>
    <x v="7"/>
    <x v="0"/>
    <d v="2025-04-01T00:00:00"/>
    <d v="2025-04-01T00:00:00"/>
    <s v="Thriving Minds After School"/>
    <x v="0"/>
    <s v="Rosemont Upper School"/>
    <s v="719 N Montclair Ave"/>
    <n v="75208"/>
    <n v="1"/>
    <n v="0"/>
    <n v="12"/>
    <n v="12"/>
    <m/>
  </r>
  <r>
    <x v="7"/>
    <x v="0"/>
    <d v="2025-04-01T00:00:00"/>
    <d v="2025-04-01T00:00:00"/>
    <s v="Thriving Minds After School"/>
    <x v="0"/>
    <s v="Sudie L. Williams TAG Academy"/>
    <s v="4518 Pomona Rd"/>
    <n v="75209"/>
    <n v="1"/>
    <n v="0"/>
    <n v="8"/>
    <n v="8"/>
    <m/>
  </r>
  <r>
    <x v="7"/>
    <x v="0"/>
    <d v="2025-04-01T00:00:00"/>
    <d v="2025-04-01T00:00:00"/>
    <s v="Thriving Minds After School"/>
    <x v="0"/>
    <s v="Harry C. Withers Elementary School"/>
    <s v="3959 Northhaven Rd"/>
    <n v="75229"/>
    <n v="1"/>
    <n v="0"/>
    <n v="71"/>
    <n v="71"/>
    <m/>
  </r>
  <r>
    <x v="7"/>
    <x v="0"/>
    <d v="2025-04-01T00:00:00"/>
    <d v="2025-04-01T00:00:00"/>
    <s v="Sustaining: Facilitation Guide"/>
    <x v="0"/>
    <s v="Big Thought HQ"/>
    <s v="1409 Botham Jean Blvd., Suite 1015"/>
    <n v="75215"/>
    <n v="1"/>
    <n v="0"/>
    <n v="5"/>
    <n v="5"/>
    <m/>
  </r>
  <r>
    <x v="7"/>
    <x v="0"/>
    <d v="2025-04-01T00:00:00"/>
    <d v="2025-04-01T00:00:00"/>
    <s v="6DQ-R - Observation"/>
    <x v="0"/>
    <s v="Prestonwood Montessori at E.D. Walker"/>
    <s v="5700 Wozencraft Dr"/>
    <s v=" 75230"/>
    <n v="1"/>
    <n v="0"/>
    <n v="11"/>
    <n v="11"/>
    <m/>
  </r>
  <r>
    <x v="7"/>
    <x v="0"/>
    <d v="2025-04-01T00:00:00"/>
    <d v="2025-04-01T00:00:00"/>
    <s v="Thriving Minds After School"/>
    <x v="0"/>
    <s v="Montessori Academy at Onesimo Hernandez"/>
    <s v="5555 Maple Ave"/>
    <n v="75235"/>
    <n v="1"/>
    <n v="0"/>
    <n v="38"/>
    <n v="38"/>
    <m/>
  </r>
  <r>
    <x v="9"/>
    <x v="1"/>
    <d v="2025-04-01T00:00:00"/>
    <d v="2025-04-01T00:00:00"/>
    <s v="Medea Workshop"/>
    <x v="0"/>
    <s v="Dallas Childrens Theatre"/>
    <s v="5938 Skillman St, Dallas, TX "/>
    <n v="75231"/>
    <n v="1"/>
    <n v="7"/>
    <m/>
    <n v="7"/>
    <m/>
  </r>
  <r>
    <x v="50"/>
    <x v="6"/>
    <d v="2025-04-01T00:00:00"/>
    <d v="2025-04-30T00:00:00"/>
    <s v="Art Hearts"/>
    <x v="0"/>
    <s v="Color Me Empowered HQ"/>
    <s v="2101 West Clarendon"/>
    <n v="75208"/>
    <n v="30"/>
    <n v="0"/>
    <n v="165"/>
    <n v="165"/>
    <m/>
  </r>
  <r>
    <x v="10"/>
    <x v="0"/>
    <d v="2025-04-01T00:00:00"/>
    <d v="2025-04-30T00:00:00"/>
    <s v="Fundamentals of Wheel"/>
    <x v="0"/>
    <s v="Creative Arts Center of Dallas"/>
    <s v="2360 Laughlin Drive"/>
    <n v="75228"/>
    <n v="1"/>
    <n v="10"/>
    <n v="2"/>
    <n v="12"/>
    <m/>
  </r>
  <r>
    <x v="10"/>
    <x v="0"/>
    <d v="2025-04-01T00:00:00"/>
    <d v="2025-04-30T00:00:00"/>
    <s v="Hands in Clay"/>
    <x v="0"/>
    <s v="Creative Arts Center of Dallas"/>
    <s v="2360 Laughlin Drive"/>
    <n v="75228"/>
    <n v="1"/>
    <n v="5"/>
    <n v="0"/>
    <n v="5"/>
    <m/>
  </r>
  <r>
    <x v="10"/>
    <x v="0"/>
    <d v="2025-04-01T00:00:00"/>
    <d v="2025-04-30T00:00:00"/>
    <s v="Beginner Figure Drawing"/>
    <x v="0"/>
    <s v="Creative Arts Center of Dallas"/>
    <s v="2360 Laughlin Drive"/>
    <n v="75228"/>
    <n v="1"/>
    <n v="7"/>
    <n v="1"/>
    <n v="8"/>
    <m/>
  </r>
  <r>
    <x v="10"/>
    <x v="0"/>
    <d v="2025-04-01T00:00:00"/>
    <d v="2025-04-30T00:00:00"/>
    <s v="Art of Mosaic"/>
    <x v="0"/>
    <s v="Creative Arts Center of Dallas"/>
    <s v="2361 Laughlin Drive"/>
    <n v="75228"/>
    <n v="1"/>
    <n v="10"/>
    <n v="0"/>
    <n v="10"/>
    <m/>
  </r>
  <r>
    <x v="10"/>
    <x v="0"/>
    <d v="2025-04-01T00:00:00"/>
    <d v="2025-04-30T00:00:00"/>
    <s v="Fundamentals of Wheel"/>
    <x v="0"/>
    <s v="Creative Arts Center of Dallas"/>
    <s v="2360 Laughlin Drive"/>
    <n v="75228"/>
    <n v="1"/>
    <n v="11"/>
    <n v="0"/>
    <n v="11"/>
    <m/>
  </r>
  <r>
    <x v="10"/>
    <x v="0"/>
    <d v="2025-04-01T00:00:00"/>
    <d v="2025-04-30T00:00:00"/>
    <s v="Metal Sculpture"/>
    <x v="0"/>
    <s v="Creative Arts Center of Dallas"/>
    <s v="2360 Laughlin Drive"/>
    <n v="75228"/>
    <n v="1"/>
    <n v="7"/>
    <n v="0"/>
    <n v="7"/>
    <m/>
  </r>
  <r>
    <x v="10"/>
    <x v="0"/>
    <d v="2025-04-01T00:00:00"/>
    <d v="2025-04-30T00:00:00"/>
    <s v="All Mosaics Mondays"/>
    <x v="0"/>
    <s v="Creative Arts Center of Dallas"/>
    <s v="2360 Laughlin Drive"/>
    <n v="75228"/>
    <n v="1"/>
    <n v="10"/>
    <n v="0"/>
    <n v="10"/>
    <m/>
  </r>
  <r>
    <x v="10"/>
    <x v="0"/>
    <d v="2025-04-01T00:00:00"/>
    <d v="2025-04-30T00:00:00"/>
    <s v="Int/Adv Art of Handbuilding"/>
    <x v="0"/>
    <s v="Creative Arts Center of Dallas"/>
    <s v="2360 Laughlin Drive"/>
    <n v="75228"/>
    <n v="1"/>
    <n v="9"/>
    <n v="0"/>
    <n v="9"/>
    <m/>
  </r>
  <r>
    <x v="10"/>
    <x v="0"/>
    <d v="2025-04-01T00:00:00"/>
    <d v="2025-04-30T00:00:00"/>
    <s v="Fundamentals of Wheel"/>
    <x v="0"/>
    <s v="Creative Arts Center of Dallas"/>
    <s v="2360 Laughlin Drive"/>
    <n v="75228"/>
    <n v="1"/>
    <n v="10"/>
    <n v="0"/>
    <n v="10"/>
    <m/>
  </r>
  <r>
    <x v="10"/>
    <x v="0"/>
    <d v="2025-04-01T00:00:00"/>
    <d v="2025-04-30T00:00:00"/>
    <s v="Sewing"/>
    <x v="0"/>
    <s v="Creative Arts Center of Dallas"/>
    <s v="2360 Laughlin Drive"/>
    <n v="75228"/>
    <n v="1"/>
    <n v="3"/>
    <n v="0"/>
    <n v="3"/>
    <m/>
  </r>
  <r>
    <x v="10"/>
    <x v="0"/>
    <d v="2025-04-01T00:00:00"/>
    <d v="2025-04-30T00:00:00"/>
    <s v="Stained Glass"/>
    <x v="0"/>
    <s v="Creative Arts Center of Dallas"/>
    <s v="2360 Laughlin Drive"/>
    <n v="75228"/>
    <n v="1"/>
    <n v="5"/>
    <n v="0"/>
    <n v="5"/>
    <m/>
  </r>
  <r>
    <x v="10"/>
    <x v="0"/>
    <d v="2025-04-01T00:00:00"/>
    <d v="2025-04-30T00:00:00"/>
    <s v="Beginner Painting"/>
    <x v="0"/>
    <s v="Creative Arts Center of Dallas"/>
    <s v="2360 Laughlin Drive"/>
    <n v="75228"/>
    <n v="1"/>
    <n v="10"/>
    <n v="0"/>
    <n v="10"/>
    <m/>
  </r>
  <r>
    <x v="10"/>
    <x v="0"/>
    <d v="2025-04-01T00:00:00"/>
    <d v="2025-04-30T00:00:00"/>
    <s v="Fundamentals of Wheel"/>
    <x v="0"/>
    <s v="Creative Arts Center of Dallas"/>
    <s v="2360 Laughlin Drive"/>
    <n v="75228"/>
    <n v="2"/>
    <n v="20"/>
    <n v="0"/>
    <n v="20"/>
    <m/>
  </r>
  <r>
    <x v="10"/>
    <x v="0"/>
    <d v="2025-04-01T00:00:00"/>
    <d v="2025-04-30T00:00:00"/>
    <s v="Beg/Int Jewelry Fabrication"/>
    <x v="0"/>
    <s v="Creative Arts Center of Dallas"/>
    <s v="2360 Laughlin Drive"/>
    <n v="75228"/>
    <n v="2"/>
    <n v="18"/>
    <n v="0"/>
    <n v="18"/>
    <m/>
  </r>
  <r>
    <x v="10"/>
    <x v="0"/>
    <d v="2025-04-01T00:00:00"/>
    <d v="2025-04-30T00:00:00"/>
    <s v="Metal Sculpture"/>
    <x v="0"/>
    <s v="Creative Arts Center of Dallas"/>
    <s v="2360 Laughlin Drive"/>
    <n v="75228"/>
    <n v="2"/>
    <n v="4"/>
    <n v="0"/>
    <n v="4"/>
    <m/>
  </r>
  <r>
    <x v="10"/>
    <x v="0"/>
    <d v="2025-04-01T00:00:00"/>
    <d v="2025-04-30T00:00:00"/>
    <s v="Broken Dish Mosaic (Picassiette)"/>
    <x v="0"/>
    <s v="Creative Arts Center of Dallas"/>
    <s v="2360 Laughlin Drive"/>
    <n v="75228"/>
    <n v="2"/>
    <n v="20"/>
    <n v="0"/>
    <n v="20"/>
    <m/>
  </r>
  <r>
    <x v="10"/>
    <x v="0"/>
    <d v="2025-04-01T00:00:00"/>
    <d v="2025-04-30T00:00:00"/>
    <s v="Beginner Oil Painting from Photos"/>
    <x v="0"/>
    <s v="Creative Arts Center of Dallas"/>
    <s v="2360 Laughlin Drive"/>
    <n v="75228"/>
    <n v="2"/>
    <n v="22"/>
    <n v="0"/>
    <n v="22"/>
    <m/>
  </r>
  <r>
    <x v="10"/>
    <x v="0"/>
    <d v="2025-04-01T00:00:00"/>
    <d v="2025-04-30T00:00:00"/>
    <s v="Stone Carving"/>
    <x v="0"/>
    <s v="Creative Arts Center of Dallas"/>
    <s v="2360 Laughlin Drive"/>
    <n v="75228"/>
    <n v="2"/>
    <n v="18"/>
    <n v="2"/>
    <n v="20"/>
    <m/>
  </r>
  <r>
    <x v="10"/>
    <x v="0"/>
    <d v="2025-04-01T00:00:00"/>
    <d v="2025-04-30T00:00:00"/>
    <s v="Int/Adv Wheel"/>
    <x v="0"/>
    <s v="Creative Arts Center of Dallas"/>
    <s v="2360 Laughlin Drive"/>
    <n v="75228"/>
    <n v="2"/>
    <n v="20"/>
    <n v="0"/>
    <n v="20"/>
    <m/>
  </r>
  <r>
    <x v="10"/>
    <x v="0"/>
    <d v="2025-04-01T00:00:00"/>
    <d v="2025-04-30T00:00:00"/>
    <s v="Fused Glass"/>
    <x v="0"/>
    <s v="Creative Arts Center of Dallas"/>
    <s v="2360 Laughlin Drive"/>
    <n v="75228"/>
    <n v="2"/>
    <n v="14"/>
    <n v="0"/>
    <n v="14"/>
    <m/>
  </r>
  <r>
    <x v="10"/>
    <x v="0"/>
    <d v="2025-04-01T00:00:00"/>
    <d v="2025-04-30T00:00:00"/>
    <s v="Int/Adv Oil Painting from Photos"/>
    <x v="0"/>
    <s v="Creative Arts Center of Dallas"/>
    <s v="2360 Laughlin Drive"/>
    <n v="75228"/>
    <n v="2"/>
    <n v="20"/>
    <n v="0"/>
    <n v="20"/>
    <m/>
  </r>
  <r>
    <x v="10"/>
    <x v="0"/>
    <d v="2025-04-01T00:00:00"/>
    <d v="2025-04-30T00:00:00"/>
    <s v="Fundamentals of Wheel"/>
    <x v="0"/>
    <s v="Creative Arts Center of Dallas"/>
    <s v="2360 Laughlin Drive"/>
    <n v="75228"/>
    <n v="1"/>
    <n v="10"/>
    <n v="0"/>
    <n v="10"/>
    <m/>
  </r>
  <r>
    <x v="10"/>
    <x v="0"/>
    <d v="2025-04-01T00:00:00"/>
    <d v="2025-04-30T00:00:00"/>
    <s v="Stone Carving"/>
    <x v="0"/>
    <s v="Creative Arts Center of Dallas"/>
    <s v="2360 Laughlin Drive"/>
    <n v="75228"/>
    <n v="1"/>
    <n v="7"/>
    <n v="0"/>
    <n v="7"/>
    <m/>
  </r>
  <r>
    <x v="10"/>
    <x v="0"/>
    <d v="2025-04-01T00:00:00"/>
    <d v="2025-04-30T00:00:00"/>
    <s v="Fundamentals of Wheel"/>
    <x v="0"/>
    <s v="Creative Arts Center of Dallas"/>
    <s v="2360 Laughlin Drive"/>
    <n v="75228"/>
    <n v="1"/>
    <n v="10"/>
    <n v="0"/>
    <n v="10"/>
    <m/>
  </r>
  <r>
    <x v="10"/>
    <x v="0"/>
    <d v="2025-04-01T00:00:00"/>
    <d v="2025-04-30T00:00:00"/>
    <s v="Fundamentals of Wheel"/>
    <x v="0"/>
    <s v="Creative Arts Center of Dallas"/>
    <s v="2360 Laughlin Drive"/>
    <n v="75228"/>
    <n v="1"/>
    <n v="10"/>
    <n v="0"/>
    <n v="10"/>
    <m/>
  </r>
  <r>
    <x v="10"/>
    <x v="0"/>
    <d v="2025-04-01T00:00:00"/>
    <d v="2025-04-30T00:00:00"/>
    <s v="Fundamentals of Wheel"/>
    <x v="0"/>
    <s v="Creative Arts Center of Dallas"/>
    <s v="2360 Laughlin Drive"/>
    <n v="75228"/>
    <n v="1"/>
    <n v="8"/>
    <n v="1"/>
    <n v="9"/>
    <m/>
  </r>
  <r>
    <x v="10"/>
    <x v="0"/>
    <d v="2025-04-01T00:00:00"/>
    <d v="2025-04-30T00:00:00"/>
    <s v="Fused Glass"/>
    <x v="0"/>
    <s v="Creative Arts Center of Dallas"/>
    <s v="2360 Laughlin Drive"/>
    <n v="75228"/>
    <n v="1"/>
    <n v="8"/>
    <n v="0"/>
    <n v="8"/>
    <m/>
  </r>
  <r>
    <x v="10"/>
    <x v="0"/>
    <d v="2025-04-01T00:00:00"/>
    <d v="2025-04-30T00:00:00"/>
    <s v="Hands in Clay"/>
    <x v="0"/>
    <s v="Creative Arts Center of Dallas"/>
    <s v="2360 Laughlin Drive"/>
    <n v="75228"/>
    <n v="1"/>
    <n v="4"/>
    <n v="0"/>
    <n v="4"/>
    <m/>
  </r>
  <r>
    <x v="10"/>
    <x v="0"/>
    <d v="2025-04-01T00:00:00"/>
    <d v="2025-04-30T00:00:00"/>
    <s v="Hands in Clay"/>
    <x v="0"/>
    <s v="Creative Arts Center of Dallas"/>
    <s v="2361 Laughlin Drive"/>
    <n v="75229"/>
    <n v="1"/>
    <n v="3"/>
    <n v="0"/>
    <n v="3"/>
    <m/>
  </r>
  <r>
    <x v="10"/>
    <x v="0"/>
    <d v="2025-04-01T00:00:00"/>
    <d v="2025-04-30T00:00:00"/>
    <s v="Pastel Drawing 1"/>
    <x v="0"/>
    <s v="Creative Arts Center of Dallas"/>
    <s v="2360 Laughlin Drive"/>
    <n v="75228"/>
    <n v="1"/>
    <n v="2"/>
    <n v="0"/>
    <n v="2"/>
    <m/>
  </r>
  <r>
    <x v="10"/>
    <x v="0"/>
    <d v="2025-04-01T00:00:00"/>
    <d v="2025-04-30T00:00:00"/>
    <s v="Int/Adv Oil Painting from Photos"/>
    <x v="0"/>
    <s v="Creative Arts Center of Dallas"/>
    <s v="2360 Laughlin Drive"/>
    <n v="75228"/>
    <n v="1"/>
    <n v="9"/>
    <n v="0"/>
    <n v="9"/>
    <m/>
  </r>
  <r>
    <x v="10"/>
    <x v="0"/>
    <d v="2025-04-01T00:00:00"/>
    <d v="2025-04-30T00:00:00"/>
    <s v="Wild Side of Watercolor"/>
    <x v="0"/>
    <s v="Creative Arts Center of Dallas"/>
    <s v="2360 Laughlin Drive"/>
    <n v="75228"/>
    <n v="1"/>
    <n v="6"/>
    <n v="0"/>
    <n v="6"/>
    <m/>
  </r>
  <r>
    <x v="10"/>
    <x v="0"/>
    <d v="2025-04-01T00:00:00"/>
    <d v="2025-04-30T00:00:00"/>
    <s v="Fundamentals of Handbuilding"/>
    <x v="0"/>
    <s v="Creative Arts Center of Dallas"/>
    <s v="2360 Laughlin Drive"/>
    <n v="75228"/>
    <n v="1"/>
    <n v="4"/>
    <n v="0"/>
    <n v="4"/>
    <m/>
  </r>
  <r>
    <x v="10"/>
    <x v="0"/>
    <d v="2025-04-01T00:00:00"/>
    <d v="2025-04-30T00:00:00"/>
    <s v="Int/Adv Wheel"/>
    <x v="0"/>
    <s v="Creative Arts Center of Dallas"/>
    <s v="2360 Laughlin Drive"/>
    <n v="75228"/>
    <n v="1"/>
    <n v="11"/>
    <n v="0"/>
    <n v="11"/>
    <m/>
  </r>
  <r>
    <x v="10"/>
    <x v="0"/>
    <d v="2025-04-01T00:00:00"/>
    <d v="2025-04-30T00:00:00"/>
    <s v="Drawing 1"/>
    <x v="0"/>
    <s v="Creative Arts Center of Dallas"/>
    <s v="2360 Laughlin Drive"/>
    <n v="75228"/>
    <n v="1"/>
    <n v="4"/>
    <n v="0"/>
    <n v="4"/>
    <m/>
  </r>
  <r>
    <x v="10"/>
    <x v="0"/>
    <d v="2025-04-01T00:00:00"/>
    <d v="2025-04-30T00:00:00"/>
    <s v="Fused Glass"/>
    <x v="0"/>
    <s v="Creative Arts Center of Dallas"/>
    <s v="2360 Laughlin Drive"/>
    <n v="75228"/>
    <n v="1"/>
    <n v="6"/>
    <n v="0"/>
    <n v="6"/>
    <m/>
  </r>
  <r>
    <x v="10"/>
    <x v="0"/>
    <d v="2025-04-01T00:00:00"/>
    <d v="2025-04-30T00:00:00"/>
    <s v="Lost Wax Casting"/>
    <x v="0"/>
    <s v="Creative Arts Center of Dallas"/>
    <s v="2360 Laughlin Drive"/>
    <n v="75228"/>
    <n v="1"/>
    <n v="6"/>
    <n v="0"/>
    <n v="6"/>
    <m/>
  </r>
  <r>
    <x v="10"/>
    <x v="0"/>
    <d v="2025-04-01T00:00:00"/>
    <d v="2025-04-30T00:00:00"/>
    <s v="Beginner Oil Painting from Photos"/>
    <x v="0"/>
    <s v="Creative Arts Center of Dallas"/>
    <s v="2360 Laughlin Drive"/>
    <n v="75228"/>
    <n v="1"/>
    <n v="11"/>
    <n v="0"/>
    <n v="11"/>
    <m/>
  </r>
  <r>
    <x v="10"/>
    <x v="0"/>
    <d v="2025-04-01T00:00:00"/>
    <d v="2025-04-30T00:00:00"/>
    <s v="Watercolor Fundamentals"/>
    <x v="0"/>
    <s v="Creative Arts Center of Dallas"/>
    <s v="2360 Laughlin Drive"/>
    <n v="75228"/>
    <n v="1"/>
    <n v="9"/>
    <n v="0"/>
    <n v="9"/>
    <m/>
  </r>
  <r>
    <x v="10"/>
    <x v="0"/>
    <d v="2025-04-01T00:00:00"/>
    <d v="2025-04-30T00:00:00"/>
    <s v="Hands in Clay"/>
    <x v="0"/>
    <s v="Creative Arts Center of Dallas"/>
    <s v="2360 Laughlin Drive"/>
    <n v="75228"/>
    <n v="1"/>
    <n v="5"/>
    <n v="0"/>
    <n v="5"/>
    <m/>
  </r>
  <r>
    <x v="10"/>
    <x v="0"/>
    <d v="2025-04-01T00:00:00"/>
    <d v="2025-04-30T00:00:00"/>
    <s v="Beginner Figurative Sculpture"/>
    <x v="0"/>
    <s v="Creative Arts Center of Dallas"/>
    <s v="2360 Laughlin Drive"/>
    <n v="75228"/>
    <n v="1"/>
    <n v="4"/>
    <n v="0"/>
    <n v="4"/>
    <m/>
  </r>
  <r>
    <x v="10"/>
    <x v="0"/>
    <d v="2025-04-01T00:00:00"/>
    <d v="2025-04-30T00:00:00"/>
    <s v="Drawing 1"/>
    <x v="0"/>
    <s v="Creative Arts Center of Dallas"/>
    <s v="2360 Laughlin Drive"/>
    <n v="75228"/>
    <n v="1"/>
    <n v="9"/>
    <n v="0"/>
    <n v="9"/>
    <m/>
  </r>
  <r>
    <x v="10"/>
    <x v="0"/>
    <d v="2025-04-01T00:00:00"/>
    <d v="2025-04-30T00:00:00"/>
    <s v="Int/Adv Jewelry Fabrication"/>
    <x v="0"/>
    <s v="Creative Arts Center of Dallas"/>
    <s v="2360 Laughlin Drive"/>
    <n v="75228"/>
    <n v="1"/>
    <n v="7"/>
    <n v="0"/>
    <n v="7"/>
    <m/>
  </r>
  <r>
    <x v="10"/>
    <x v="0"/>
    <d v="2025-04-01T00:00:00"/>
    <d v="2025-04-30T00:00:00"/>
    <s v="Watercolor Fundamentals"/>
    <x v="0"/>
    <s v="Creative Arts Center of Dallas"/>
    <s v="2360 Laughlin Drive"/>
    <n v="75228"/>
    <n v="1"/>
    <n v="10"/>
    <n v="0"/>
    <n v="10"/>
    <m/>
  </r>
  <r>
    <x v="10"/>
    <x v="0"/>
    <d v="2025-04-01T00:00:00"/>
    <d v="2025-04-30T00:00:00"/>
    <s v="Stone Carving"/>
    <x v="0"/>
    <s v="Creative Arts Center of Dallas"/>
    <s v="2360 Laughlin Drive"/>
    <n v="75228"/>
    <n v="1"/>
    <n v="5"/>
    <n v="0"/>
    <n v="5"/>
    <m/>
  </r>
  <r>
    <x v="10"/>
    <x v="0"/>
    <d v="2025-04-01T00:00:00"/>
    <d v="2025-04-30T00:00:00"/>
    <s v="Creative Clay"/>
    <x v="0"/>
    <s v="Creative Arts Center of Dallas"/>
    <s v="2360 Laughlin Drive"/>
    <n v="75228"/>
    <n v="1"/>
    <n v="3"/>
    <n v="0"/>
    <n v="3"/>
    <m/>
  </r>
  <r>
    <x v="10"/>
    <x v="0"/>
    <d v="2025-04-01T00:00:00"/>
    <d v="2025-04-30T00:00:00"/>
    <s v="Acrylic Painting"/>
    <x v="0"/>
    <s v="Creative Arts Center of Dallas"/>
    <s v="2360 Laughlin Drive"/>
    <n v="75228"/>
    <n v="1"/>
    <n v="8"/>
    <n v="0"/>
    <n v="8"/>
    <m/>
  </r>
  <r>
    <x v="10"/>
    <x v="0"/>
    <d v="2025-04-01T00:00:00"/>
    <d v="2025-04-30T00:00:00"/>
    <s v="Basic Monotype Printing"/>
    <x v="0"/>
    <s v="Paper Arts"/>
    <s v="118 N. Peak Street"/>
    <n v="75226"/>
    <n v="1"/>
    <n v="5"/>
    <n v="0"/>
    <n v="5"/>
    <m/>
  </r>
  <r>
    <x v="10"/>
    <x v="0"/>
    <d v="2025-04-01T00:00:00"/>
    <d v="2025-04-30T00:00:00"/>
    <s v="Fundamentals of Wheel"/>
    <x v="0"/>
    <s v="Creative Arts Center of Dallas"/>
    <s v="2360 Laughlin Drive"/>
    <n v="75228"/>
    <n v="1"/>
    <n v="10"/>
    <n v="0"/>
    <n v="10"/>
    <m/>
  </r>
  <r>
    <x v="10"/>
    <x v="0"/>
    <d v="2025-04-01T00:00:00"/>
    <d v="2025-04-30T00:00:00"/>
    <s v="Beginner Figurative Sculpture"/>
    <x v="0"/>
    <s v="Creative Arts Center of Dallas"/>
    <s v="2360 Laughlin Drive"/>
    <n v="75228"/>
    <n v="1"/>
    <n v="6"/>
    <n v="0"/>
    <n v="6"/>
    <m/>
  </r>
  <r>
    <x v="18"/>
    <x v="0"/>
    <d v="2025-04-01T00:00:00"/>
    <d v="2025-04-29T00:00:00"/>
    <s v="Biligual Yoga TUES 9 am - 10am"/>
    <x v="0"/>
    <s v="La Cantera Arts Conservatory"/>
    <s v="1050 N Westmoreland #328"/>
    <n v="75211"/>
    <n v="3"/>
    <n v="0"/>
    <n v="5"/>
    <n v="15"/>
    <m/>
  </r>
  <r>
    <x v="10"/>
    <x v="0"/>
    <d v="2025-04-01T00:00:00"/>
    <d v="2025-04-30T00:00:00"/>
    <s v="Drawing 1"/>
    <x v="0"/>
    <s v="Creative Arts Center of Dallas"/>
    <s v="2360 Laughlin Drive"/>
    <n v="75228"/>
    <n v="1"/>
    <n v="9"/>
    <n v="0"/>
    <n v="9"/>
    <m/>
  </r>
  <r>
    <x v="10"/>
    <x v="0"/>
    <d v="2025-04-01T00:00:00"/>
    <d v="2025-04-30T00:00:00"/>
    <s v="Metal Sculpture"/>
    <x v="0"/>
    <s v="Creative Arts Center of Dallas"/>
    <s v="2360 Laughlin Drive"/>
    <n v="75228"/>
    <n v="1"/>
    <n v="7"/>
    <n v="0"/>
    <n v="7"/>
    <m/>
  </r>
  <r>
    <x v="10"/>
    <x v="0"/>
    <d v="2025-04-01T00:00:00"/>
    <d v="2025-04-30T00:00:00"/>
    <s v="Mixed Media Mosaic"/>
    <x v="0"/>
    <s v="Creative Arts Center of Dallas"/>
    <s v="2361 Laughlin Drive"/>
    <n v="75229"/>
    <n v="1"/>
    <n v="9"/>
    <n v="0"/>
    <n v="9"/>
    <m/>
  </r>
  <r>
    <x v="10"/>
    <x v="0"/>
    <d v="2025-04-01T00:00:00"/>
    <d v="2025-04-30T00:00:00"/>
    <s v="Acrylic Painting"/>
    <x v="0"/>
    <s v="Creative Arts Center of Dallas"/>
    <s v="2360 Laughlin Drive"/>
    <n v="75228"/>
    <n v="1"/>
    <n v="7"/>
    <n v="0"/>
    <n v="7"/>
    <m/>
  </r>
  <r>
    <x v="10"/>
    <x v="0"/>
    <d v="2025-04-01T00:00:00"/>
    <d v="2025-04-30T00:00:00"/>
    <s v="Wild Side of Watercolor"/>
    <x v="0"/>
    <s v="Creative Arts Center of Dallas"/>
    <s v="2359 Laughlin Drive"/>
    <n v="75227"/>
    <n v="1"/>
    <n v="12"/>
    <n v="0"/>
    <n v="12"/>
    <m/>
  </r>
  <r>
    <x v="10"/>
    <x v="0"/>
    <d v="2025-04-01T00:00:00"/>
    <d v="2025-04-30T00:00:00"/>
    <s v="Stone Carving"/>
    <x v="0"/>
    <s v="Creative Arts Center of Dallas"/>
    <s v="2360 Laughlin Drive"/>
    <n v="75228"/>
    <n v="1"/>
    <n v="4"/>
    <n v="0"/>
    <n v="4"/>
    <m/>
  </r>
  <r>
    <x v="10"/>
    <x v="0"/>
    <d v="2025-04-01T00:00:00"/>
    <d v="2025-04-30T00:00:00"/>
    <s v="Abstract Drawing 1"/>
    <x v="0"/>
    <s v="Creative Arts Center of Dallas"/>
    <s v="2360 Laughlin Drive"/>
    <n v="75228"/>
    <n v="1"/>
    <n v="2"/>
    <n v="0"/>
    <n v="2"/>
    <m/>
  </r>
  <r>
    <x v="10"/>
    <x v="0"/>
    <d v="2025-04-01T00:00:00"/>
    <d v="2025-04-30T00:00:00"/>
    <s v="Beg/Int Jewelry Fabrication"/>
    <x v="0"/>
    <s v="Creative Arts Center of Dallas"/>
    <s v="2360 Laughlin Drive"/>
    <n v="75228"/>
    <n v="1"/>
    <n v="9"/>
    <n v="0"/>
    <n v="9"/>
    <m/>
  </r>
  <r>
    <x v="10"/>
    <x v="0"/>
    <d v="2025-04-01T00:00:00"/>
    <d v="2025-04-30T00:00:00"/>
    <s v="Int/Adv Watercolor"/>
    <x v="0"/>
    <s v="Creative Arts Center of Dallas"/>
    <s v="2360 Laughlin Drive"/>
    <n v="75228"/>
    <n v="1"/>
    <n v="6"/>
    <n v="0"/>
    <n v="6"/>
    <m/>
  </r>
  <r>
    <x v="10"/>
    <x v="0"/>
    <d v="2025-04-01T00:00:00"/>
    <d v="2025-04-30T00:00:00"/>
    <s v="Lost Wax Casting"/>
    <x v="0"/>
    <s v="Creative Arts Center of Dallas"/>
    <s v="2360 Laughlin Drive"/>
    <n v="75228"/>
    <n v="1"/>
    <n v="9"/>
    <n v="0"/>
    <n v="9"/>
    <m/>
  </r>
  <r>
    <x v="10"/>
    <x v="0"/>
    <d v="2025-04-01T00:00:00"/>
    <d v="2025-04-30T00:00:00"/>
    <s v="Acrylic Painting"/>
    <x v="0"/>
    <s v="Creative Arts Center of Dallas"/>
    <s v="2360 Laughlin Drive"/>
    <n v="75228"/>
    <n v="1"/>
    <n v="6"/>
    <n v="0"/>
    <n v="6"/>
    <m/>
  </r>
  <r>
    <x v="10"/>
    <x v="0"/>
    <d v="2025-04-01T00:00:00"/>
    <d v="2025-04-30T00:00:00"/>
    <s v="Advanced Monotype Printing"/>
    <x v="0"/>
    <s v="Creative Arts Center of Dallas"/>
    <s v="2360 Laughlin Drive"/>
    <n v="75228"/>
    <n v="1"/>
    <n v="4"/>
    <n v="0"/>
    <n v="4"/>
    <m/>
  </r>
  <r>
    <x v="10"/>
    <x v="0"/>
    <d v="2025-04-01T00:00:00"/>
    <d v="2025-04-30T00:00:00"/>
    <s v="Fundamentals of Wheel"/>
    <x v="0"/>
    <s v="Creative Arts Center of Dallas"/>
    <s v="2360 Laughlin Drive"/>
    <n v="75228"/>
    <n v="1"/>
    <n v="10"/>
    <n v="0"/>
    <n v="10"/>
    <m/>
  </r>
  <r>
    <x v="10"/>
    <x v="0"/>
    <d v="2025-04-01T00:00:00"/>
    <d v="2025-04-30T00:00:00"/>
    <s v="Fundamentals of Wheel"/>
    <x v="0"/>
    <s v="Creative Arts Center of Dallas"/>
    <s v="2360 Laughlin Drive"/>
    <n v="75228"/>
    <n v="1"/>
    <n v="10"/>
    <n v="0"/>
    <n v="10"/>
    <m/>
  </r>
  <r>
    <x v="10"/>
    <x v="0"/>
    <d v="2025-04-01T00:00:00"/>
    <d v="2025-04-30T00:00:00"/>
    <s v="Drawing 2"/>
    <x v="0"/>
    <s v="Creative Arts Center of Dallas"/>
    <s v="2360 Laughlin Drive"/>
    <n v="75228"/>
    <n v="1"/>
    <n v="5"/>
    <n v="0"/>
    <n v="5"/>
    <m/>
  </r>
  <r>
    <x v="10"/>
    <x v="0"/>
    <d v="2025-04-01T00:00:00"/>
    <d v="2025-04-30T00:00:00"/>
    <s v="Tufting Fundamentals"/>
    <x v="0"/>
    <s v="Creative Arts Center of Dallas"/>
    <s v="2360 Laughlin Drive"/>
    <n v="75228"/>
    <n v="1"/>
    <n v="4"/>
    <n v="0"/>
    <n v="4"/>
    <m/>
  </r>
  <r>
    <x v="10"/>
    <x v="0"/>
    <d v="2025-04-01T00:00:00"/>
    <d v="2025-04-30T00:00:00"/>
    <s v="Creative Awakening: Integrating Art &amp; Spirituality"/>
    <x v="0"/>
    <s v="Creative Arts Center of Dallas"/>
    <s v="2360 Laughlin Drive"/>
    <n v="75228"/>
    <n v="1"/>
    <n v="5"/>
    <n v="0"/>
    <n v="5"/>
    <m/>
  </r>
  <r>
    <x v="10"/>
    <x v="0"/>
    <d v="2025-04-01T00:00:00"/>
    <d v="2025-04-30T00:00:00"/>
    <s v="Lush Layers- Collage, Printmaking, &amp; Markmaking"/>
    <x v="0"/>
    <s v="Creative Arts Center of Dallas"/>
    <s v="2360 Laughlin Drive"/>
    <n v="75228"/>
    <n v="1"/>
    <n v="10"/>
    <n v="0"/>
    <n v="10"/>
    <m/>
  </r>
  <r>
    <x v="10"/>
    <x v="0"/>
    <d v="2025-04-01T00:00:00"/>
    <d v="2025-04-30T00:00:00"/>
    <s v="Live Model Lab"/>
    <x v="0"/>
    <s v="Creative Arts Center of Dallas"/>
    <s v="2360 Laughlin Drive"/>
    <n v="75228"/>
    <n v="1"/>
    <n v="7"/>
    <n v="0"/>
    <n v="7"/>
    <m/>
  </r>
  <r>
    <x v="10"/>
    <x v="0"/>
    <d v="2025-04-01T00:00:00"/>
    <d v="2025-04-30T00:00:00"/>
    <s v="Simple Bookmaking: Coptic Binding"/>
    <x v="0"/>
    <s v="Creative Arts Center of Dallas"/>
    <s v="2360 Laughlin Drive"/>
    <n v="75228"/>
    <n v="1"/>
    <n v="3"/>
    <n v="0"/>
    <n v="3"/>
    <m/>
  </r>
  <r>
    <x v="10"/>
    <x v="0"/>
    <d v="2025-04-01T00:00:00"/>
    <d v="2025-04-30T00:00:00"/>
    <s v="Start Your Next Creative Chapter"/>
    <x v="0"/>
    <s v="Creative Arts Center of Dallas"/>
    <s v="2360 Laughlin Drive"/>
    <n v="75228"/>
    <n v="1"/>
    <n v="5"/>
    <n v="0"/>
    <n v="5"/>
    <m/>
  </r>
  <r>
    <x v="10"/>
    <x v="0"/>
    <d v="2025-04-01T00:00:00"/>
    <d v="2025-04-30T00:00:00"/>
    <s v="Contemporary 3D Collage"/>
    <x v="0"/>
    <s v="Creative Arts Center of Dallas"/>
    <s v="2360 Laughlin Drive"/>
    <n v="75228"/>
    <n v="1"/>
    <n v="8"/>
    <n v="0"/>
    <n v="8"/>
    <m/>
  </r>
  <r>
    <x v="10"/>
    <x v="0"/>
    <d v="2025-04-01T00:00:00"/>
    <d v="2025-04-30T00:00:00"/>
    <s v="Dave Kramer's Famous Color Theory Workshop"/>
    <x v="0"/>
    <s v="Creative Arts Center of Dallas"/>
    <s v="2360 Laughlin Drive"/>
    <n v="75228"/>
    <n v="4"/>
    <n v="20"/>
    <n v="0"/>
    <n v="20"/>
    <m/>
  </r>
  <r>
    <x v="10"/>
    <x v="0"/>
    <d v="2025-04-01T00:00:00"/>
    <d v="2025-04-30T00:00:00"/>
    <s v="Introduction to Watercolor"/>
    <x v="0"/>
    <s v="Creative Arts Center of Dallas"/>
    <s v="2360 Laughlin Drive"/>
    <n v="75228"/>
    <n v="1"/>
    <n v="8"/>
    <n v="0"/>
    <n v="8"/>
    <m/>
  </r>
  <r>
    <x v="10"/>
    <x v="0"/>
    <d v="2025-04-01T00:00:00"/>
    <d v="2025-04-30T00:00:00"/>
    <s v="Art of Mosaic (Collins Friday Morning)"/>
    <x v="0"/>
    <s v="Creative Arts Center of Dallas"/>
    <s v="2360 Laughlin Drive"/>
    <n v="75228"/>
    <n v="2"/>
    <n v="14"/>
    <n v="0"/>
    <n v="14"/>
    <m/>
  </r>
  <r>
    <x v="10"/>
    <x v="0"/>
    <d v="2025-04-01T00:00:00"/>
    <d v="2025-04-30T00:00:00"/>
    <s v="Beginner Figure Drawing"/>
    <x v="0"/>
    <s v="Creative Arts Center of Dallas"/>
    <s v="2360 Laughlin Drive"/>
    <n v="75228"/>
    <n v="2"/>
    <n v="14"/>
    <n v="0"/>
    <n v="14"/>
    <m/>
  </r>
  <r>
    <x v="10"/>
    <x v="0"/>
    <d v="2025-04-01T00:00:00"/>
    <d v="2025-04-30T00:00:00"/>
    <s v="Hands in Clay"/>
    <x v="0"/>
    <s v="Creative Arts Center of Dallas"/>
    <s v="2360 Laughlin Drive"/>
    <n v="75228"/>
    <n v="2"/>
    <n v="16"/>
    <n v="2"/>
    <n v="18"/>
    <m/>
  </r>
  <r>
    <x v="10"/>
    <x v="0"/>
    <d v="2025-04-01T00:00:00"/>
    <d v="2025-04-30T00:00:00"/>
    <s v="Fundamentals of Wheel"/>
    <x v="0"/>
    <s v="Creative Arts Center of Dallas"/>
    <s v="2360 Laughlin Drive"/>
    <n v="75228"/>
    <n v="2"/>
    <n v="20"/>
    <n v="2"/>
    <n v="22"/>
    <m/>
  </r>
  <r>
    <x v="10"/>
    <x v="0"/>
    <d v="2025-04-01T00:00:00"/>
    <d v="2025-04-30T00:00:00"/>
    <s v="Drawing with Color"/>
    <x v="0"/>
    <s v="Creative Arts Center of Dallas"/>
    <s v="2360 Laughlin Drive"/>
    <n v="75228"/>
    <n v="2"/>
    <n v="4"/>
    <n v="2"/>
    <n v="6"/>
    <m/>
  </r>
  <r>
    <x v="10"/>
    <x v="0"/>
    <d v="2025-04-01T00:00:00"/>
    <d v="2025-04-30T00:00:00"/>
    <s v="Figure Drawing"/>
    <x v="0"/>
    <s v="Creative Arts Center of Dallas"/>
    <s v="2360 Laughlin Drive"/>
    <n v="75228"/>
    <n v="2"/>
    <n v="8"/>
    <n v="0"/>
    <n v="8"/>
    <m/>
  </r>
  <r>
    <x v="10"/>
    <x v="0"/>
    <d v="2025-04-01T00:00:00"/>
    <d v="2025-04-30T00:00:00"/>
    <s v="Fundamentals of Wheel"/>
    <x v="0"/>
    <s v="Paper Arts"/>
    <s v="118 N. Peak Street"/>
    <n v="75226"/>
    <n v="2"/>
    <n v="12"/>
    <n v="0"/>
    <n v="12"/>
    <m/>
  </r>
  <r>
    <x v="10"/>
    <x v="0"/>
    <d v="2025-04-01T00:00:00"/>
    <d v="2025-04-30T00:00:00"/>
    <s v="Drawing Together"/>
    <x v="0"/>
    <s v="Creative Arts Center of Dallas"/>
    <s v="2360 Laughlin Drive"/>
    <n v="75228"/>
    <n v="3"/>
    <n v="3"/>
    <n v="0"/>
    <n v="3"/>
    <m/>
  </r>
  <r>
    <x v="10"/>
    <x v="0"/>
    <d v="2025-04-01T00:00:00"/>
    <d v="2025-04-30T00:00:00"/>
    <s v="Advanced Metal Sculpture (Coan Monday Morning)"/>
    <x v="0"/>
    <s v="Creative Arts Center of Dallas"/>
    <s v="2360 Laughlin Drive"/>
    <n v="75228"/>
    <n v="3"/>
    <n v="24"/>
    <n v="0"/>
    <n v="24"/>
    <m/>
  </r>
  <r>
    <x v="10"/>
    <x v="0"/>
    <d v="2025-04-01T00:00:00"/>
    <d v="2025-04-30T00:00:00"/>
    <s v="All Mosaics Mondays"/>
    <x v="0"/>
    <s v="Encaustic Center"/>
    <s v="580 W Arapaho Rd"/>
    <n v="75080"/>
    <n v="3"/>
    <n v="30"/>
    <n v="0"/>
    <n v="30"/>
    <m/>
  </r>
  <r>
    <x v="10"/>
    <x v="0"/>
    <d v="2025-04-01T00:00:00"/>
    <d v="2025-04-30T00:00:00"/>
    <s v="Stained Glass"/>
    <x v="0"/>
    <s v="Creative Arts Center of Dallas"/>
    <s v="2360 Laughlin Drive"/>
    <n v="75228"/>
    <n v="3"/>
    <n v="9"/>
    <n v="0"/>
    <n v="9"/>
    <m/>
  </r>
  <r>
    <x v="10"/>
    <x v="0"/>
    <d v="2025-04-01T00:00:00"/>
    <d v="2025-04-30T00:00:00"/>
    <s v="Beg/Int Jewelry Fabrication"/>
    <x v="0"/>
    <s v="Creative Arts Center of Dallas"/>
    <s v="2360 Laughlin Drive"/>
    <n v="75228"/>
    <n v="3"/>
    <n v="3"/>
    <n v="0"/>
    <n v="3"/>
    <m/>
  </r>
  <r>
    <x v="10"/>
    <x v="0"/>
    <d v="2025-04-01T00:00:00"/>
    <d v="2025-04-30T00:00:00"/>
    <s v="Beg/Int Jewelry Fabrication"/>
    <x v="0"/>
    <s v="Creative Arts Center of Dallas"/>
    <s v="2361 Laughlin Drive"/>
    <n v="75229"/>
    <n v="3"/>
    <n v="3"/>
    <n v="0"/>
    <n v="3"/>
    <m/>
  </r>
  <r>
    <x v="10"/>
    <x v="0"/>
    <d v="2025-04-01T00:00:00"/>
    <d v="2025-04-30T00:00:00"/>
    <s v="Beginner Painting"/>
    <x v="0"/>
    <s v="Creative Arts Center of Dallas"/>
    <s v="2360 Laughlin Drive"/>
    <n v="75228"/>
    <n v="3"/>
    <n v="6"/>
    <n v="0"/>
    <n v="6"/>
    <m/>
  </r>
  <r>
    <x v="10"/>
    <x v="0"/>
    <d v="2025-04-01T00:00:00"/>
    <d v="2025-04-30T00:00:00"/>
    <s v="Int/Adv Art of Handbuilding (Trolli Monday Evenings)"/>
    <x v="0"/>
    <s v="Creative Arts Center of Dallas"/>
    <s v="2360 Laughlin Drive"/>
    <n v="75228"/>
    <n v="3"/>
    <n v="15"/>
    <n v="0"/>
    <n v="15"/>
    <m/>
  </r>
  <r>
    <x v="10"/>
    <x v="0"/>
    <d v="2025-04-01T00:00:00"/>
    <d v="2025-04-30T00:00:00"/>
    <s v="Sewing"/>
    <x v="0"/>
    <s v="Creative Arts Center of Dallas"/>
    <s v="2360 Laughlin Drive"/>
    <n v="75228"/>
    <n v="3"/>
    <n v="15"/>
    <n v="3"/>
    <n v="18"/>
    <m/>
  </r>
  <r>
    <x v="10"/>
    <x v="0"/>
    <d v="2025-04-01T00:00:00"/>
    <d v="2025-04-30T00:00:00"/>
    <s v="Stained Glass"/>
    <x v="0"/>
    <s v="Creative Arts Center of Dallas"/>
    <s v="2361 Laughlin Drive"/>
    <n v="75228"/>
    <n v="3"/>
    <n v="15"/>
    <n v="3"/>
    <n v="18"/>
    <m/>
  </r>
  <r>
    <x v="10"/>
    <x v="0"/>
    <d v="2025-04-01T00:00:00"/>
    <d v="2025-04-30T00:00:00"/>
    <s v="Beginner Painting"/>
    <x v="0"/>
    <s v="Creative Arts Center of Dallas"/>
    <s v="2360 Laughlin Drive"/>
    <n v="75228"/>
    <n v="3"/>
    <n v="21"/>
    <n v="0"/>
    <n v="21"/>
    <m/>
  </r>
  <r>
    <x v="10"/>
    <x v="0"/>
    <d v="2025-04-01T00:00:00"/>
    <d v="2025-04-30T00:00:00"/>
    <s v="Beginning Oil Basics"/>
    <x v="0"/>
    <s v="Creative Arts Center of Dallas"/>
    <s v="2360 Laughlin Drive"/>
    <n v="75228"/>
    <n v="3"/>
    <n v="24"/>
    <n v="0"/>
    <n v="24"/>
    <m/>
  </r>
  <r>
    <x v="10"/>
    <x v="0"/>
    <d v="2025-04-01T00:00:00"/>
    <d v="2025-04-30T00:00:00"/>
    <s v="Fundamentals of Wheel"/>
    <x v="0"/>
    <s v="Creative Arts Center of Dallas"/>
    <s v="2360 Laughlin Drive"/>
    <n v="75228"/>
    <n v="3"/>
    <n v="33"/>
    <n v="3"/>
    <n v="36"/>
    <m/>
  </r>
  <r>
    <x v="10"/>
    <x v="0"/>
    <d v="2025-04-01T00:00:00"/>
    <d v="2025-04-30T00:00:00"/>
    <s v="Plein Air Painting"/>
    <x v="0"/>
    <s v="Creative Arts Center of Dallas"/>
    <s v="2361 Laughlin Drive"/>
    <n v="75228"/>
    <n v="2"/>
    <n v="2"/>
    <n v="2"/>
    <n v="4"/>
    <m/>
  </r>
  <r>
    <x v="10"/>
    <x v="0"/>
    <d v="2025-04-01T00:00:00"/>
    <d v="2025-04-30T00:00:00"/>
    <s v="Transfer Drawing with Color"/>
    <x v="0"/>
    <s v="Creative Arts Center of Dallas"/>
    <s v="2360 Laughlin Drive"/>
    <n v="75228"/>
    <n v="2"/>
    <n v="4"/>
    <n v="0"/>
    <n v="4"/>
    <m/>
  </r>
  <r>
    <x v="10"/>
    <x v="0"/>
    <d v="2025-04-01T00:00:00"/>
    <d v="2025-04-30T00:00:00"/>
    <s v="Broken Dish Mosaic (Picassiette) (Thomas Saturday Morning)"/>
    <x v="0"/>
    <s v="Creative Arts Center of Dallas"/>
    <s v="2360 Laughlin Drive"/>
    <n v="75228"/>
    <n v="2"/>
    <n v="6"/>
    <n v="0"/>
    <n v="6"/>
    <m/>
  </r>
  <r>
    <x v="10"/>
    <x v="0"/>
    <d v="2025-04-01T00:00:00"/>
    <d v="2025-04-30T00:00:00"/>
    <s v="Broken Dish Mosaic (Picassiette) (Thomas Saturday Morning)"/>
    <x v="0"/>
    <s v="Creative Arts Center of Dallas"/>
    <s v="2360 Laughlin Drive"/>
    <n v="75228"/>
    <n v="2"/>
    <n v="8"/>
    <n v="0"/>
    <n v="8"/>
    <m/>
  </r>
  <r>
    <x v="10"/>
    <x v="0"/>
    <d v="2025-04-01T00:00:00"/>
    <d v="2025-04-30T00:00:00"/>
    <s v="Metal Sculpture"/>
    <x v="0"/>
    <s v="Creative Arts Center of Dallas"/>
    <s v="2361 Laughlin Drive"/>
    <n v="75228"/>
    <n v="2"/>
    <n v="8"/>
    <n v="0"/>
    <n v="8"/>
    <m/>
  </r>
  <r>
    <x v="10"/>
    <x v="0"/>
    <d v="2025-04-01T00:00:00"/>
    <d v="2025-04-30T00:00:00"/>
    <s v="Beg/Int Jewelry Fabrication"/>
    <x v="0"/>
    <s v="Creative Arts Center of Dallas"/>
    <s v="2360 Laughlin Drive"/>
    <n v="75228"/>
    <n v="2"/>
    <n v="14"/>
    <n v="2"/>
    <n v="16"/>
    <m/>
  </r>
  <r>
    <x v="10"/>
    <x v="0"/>
    <d v="2025-04-01T00:00:00"/>
    <d v="2025-04-30T00:00:00"/>
    <s v="Stone Carving"/>
    <x v="0"/>
    <s v="Creative Arts Center of Dallas"/>
    <s v="2360 Laughlin Drive"/>
    <n v="75228"/>
    <n v="2"/>
    <n v="14"/>
    <n v="0"/>
    <n v="14"/>
    <m/>
  </r>
  <r>
    <x v="10"/>
    <x v="0"/>
    <d v="2025-04-01T00:00:00"/>
    <d v="2025-04-30T00:00:00"/>
    <s v="Fundamentals of Wheel"/>
    <x v="0"/>
    <s v="Creative Arts Center of Dallas"/>
    <s v="2360 Laughlin Drive"/>
    <n v="75228"/>
    <n v="2"/>
    <n v="16"/>
    <n v="0"/>
    <n v="16"/>
    <m/>
  </r>
  <r>
    <x v="10"/>
    <x v="0"/>
    <d v="2025-04-01T00:00:00"/>
    <d v="2025-04-30T00:00:00"/>
    <s v="Beginner Oil Painting from Photos"/>
    <x v="0"/>
    <s v="Creative Arts Center of Dallas"/>
    <s v="2361 Laughlin Drive"/>
    <n v="75228"/>
    <n v="2"/>
    <n v="20"/>
    <n v="0"/>
    <n v="20"/>
    <m/>
  </r>
  <r>
    <x v="10"/>
    <x v="0"/>
    <d v="2025-04-01T00:00:00"/>
    <d v="2025-04-30T00:00:00"/>
    <s v="Fundamentals of Wheel"/>
    <x v="0"/>
    <s v="Creative Arts Center of Dallas"/>
    <s v="2360 Laughlin Drive"/>
    <n v="75228"/>
    <n v="2"/>
    <n v="20"/>
    <n v="0"/>
    <n v="20"/>
    <m/>
  </r>
  <r>
    <x v="10"/>
    <x v="0"/>
    <d v="2025-04-01T00:00:00"/>
    <d v="2025-04-30T00:00:00"/>
    <s v="Fundamentals of Wheel"/>
    <x v="0"/>
    <s v="Creative Arts Center of Dallas"/>
    <s v="2360 Laughlin Drive"/>
    <n v="75228"/>
    <n v="2"/>
    <n v="2"/>
    <n v="0"/>
    <n v="2"/>
    <m/>
  </r>
  <r>
    <x v="10"/>
    <x v="0"/>
    <d v="2025-04-01T00:00:00"/>
    <d v="2025-04-30T00:00:00"/>
    <s v="Fundamentals of Wheel"/>
    <x v="0"/>
    <s v="Creative Arts Center of Dallas"/>
    <s v="2360 Laughlin Drive"/>
    <n v="75228"/>
    <n v="2"/>
    <n v="2"/>
    <n v="0"/>
    <n v="2"/>
    <m/>
  </r>
  <r>
    <x v="10"/>
    <x v="0"/>
    <d v="2025-04-01T00:00:00"/>
    <d v="2025-04-30T00:00:00"/>
    <s v="Figure Drawing Workshop"/>
    <x v="0"/>
    <s v="Creative Arts Center of Dallas"/>
    <s v="2361 Laughlin Drive"/>
    <n v="75228"/>
    <n v="2"/>
    <n v="2"/>
    <n v="0"/>
    <n v="2"/>
    <m/>
  </r>
  <r>
    <x v="10"/>
    <x v="0"/>
    <d v="2025-04-01T00:00:00"/>
    <d v="2025-04-30T00:00:00"/>
    <s v="Fundamentals of Wheel"/>
    <x v="0"/>
    <s v="Creative Arts Center of Dallas"/>
    <s v="2360 Laughlin Drive"/>
    <n v="75228"/>
    <n v="2"/>
    <n v="6"/>
    <n v="0"/>
    <n v="6"/>
    <m/>
  </r>
  <r>
    <x v="10"/>
    <x v="0"/>
    <d v="2025-04-01T00:00:00"/>
    <d v="2025-04-30T00:00:00"/>
    <s v="Int/Adv Oil Painting from Photos"/>
    <x v="0"/>
    <s v="Creative Arts Center of Dallas"/>
    <s v="2360 Laughlin Drive"/>
    <n v="75228"/>
    <n v="2"/>
    <n v="6"/>
    <n v="0"/>
    <n v="6"/>
    <m/>
  </r>
  <r>
    <x v="10"/>
    <x v="0"/>
    <d v="2025-04-01T00:00:00"/>
    <d v="2025-04-30T00:00:00"/>
    <s v="Fused Glass"/>
    <x v="0"/>
    <s v="Creative Arts Center of Dallas"/>
    <s v="2360 Laughlin Drive"/>
    <n v="75228"/>
    <n v="2"/>
    <n v="16"/>
    <n v="0"/>
    <n v="16"/>
    <m/>
  </r>
  <r>
    <x v="10"/>
    <x v="0"/>
    <d v="2025-04-01T00:00:00"/>
    <d v="2025-04-30T00:00:00"/>
    <s v="Int/Adv Oil Painting from Photos"/>
    <x v="0"/>
    <s v="Creative Arts Center of Dallas"/>
    <s v="2361 Laughlin Drive"/>
    <n v="75228"/>
    <n v="2"/>
    <n v="18"/>
    <n v="0"/>
    <n v="18"/>
    <m/>
  </r>
  <r>
    <x v="10"/>
    <x v="0"/>
    <d v="2025-04-01T00:00:00"/>
    <d v="2025-04-30T00:00:00"/>
    <s v="Int/Adv Wheel (Trolli Thursday Evenings)"/>
    <x v="0"/>
    <s v="Creative Arts Center of Dallas"/>
    <s v="2360 Laughlin Drive"/>
    <n v="75228"/>
    <n v="2"/>
    <n v="20"/>
    <n v="0"/>
    <n v="20"/>
    <m/>
  </r>
  <r>
    <x v="10"/>
    <x v="0"/>
    <d v="2025-04-01T00:00:00"/>
    <d v="2025-04-30T00:00:00"/>
    <s v="Introduction to Watercolor"/>
    <x v="0"/>
    <s v="Creative Arts Center of Dallas"/>
    <s v="2360 Laughlin Drive"/>
    <n v="75228"/>
    <n v="1"/>
    <n v="1"/>
    <n v="0"/>
    <n v="1"/>
    <m/>
  </r>
  <r>
    <x v="10"/>
    <x v="0"/>
    <d v="2025-04-01T00:00:00"/>
    <d v="2025-04-30T00:00:00"/>
    <s v="Fundamentals of Wheel"/>
    <x v="0"/>
    <s v="Creative Arts Center of Dallas"/>
    <s v="2360 Laughlin Drive"/>
    <n v="75228"/>
    <n v="2"/>
    <n v="8"/>
    <n v="0"/>
    <n v="8"/>
    <m/>
  </r>
  <r>
    <x v="10"/>
    <x v="0"/>
    <d v="2025-04-01T00:00:00"/>
    <d v="2025-04-30T00:00:00"/>
    <s v="Stone Carving"/>
    <x v="0"/>
    <s v="Creative Arts Center of Dallas"/>
    <s v="2361 Laughlin Drive"/>
    <n v="75228"/>
    <n v="2"/>
    <n v="10"/>
    <n v="0"/>
    <n v="10"/>
    <m/>
  </r>
  <r>
    <x v="33"/>
    <x v="3"/>
    <d v="2025-04-01T00:00:00"/>
    <d v="2025-04-30T00:00:00"/>
    <s v="Dallas Opera Digital"/>
    <x v="1"/>
    <s v="VIRTUAL"/>
    <s v="VIRTUAL"/>
    <s v="VIRTUAL"/>
    <n v="30"/>
    <n v="0"/>
    <n v="4740"/>
    <n v="4740"/>
    <m/>
  </r>
  <r>
    <x v="10"/>
    <x v="0"/>
    <d v="2025-04-01T00:00:00"/>
    <d v="2025-04-30T00:00:00"/>
    <s v="Live Model Lab"/>
    <x v="0"/>
    <s v="Creative Arts Center of Dallas"/>
    <s v="2360 Laughlin Drive"/>
    <n v="75228"/>
    <n v="1"/>
    <n v="8"/>
    <n v="0"/>
    <n v="8"/>
    <m/>
  </r>
  <r>
    <x v="10"/>
    <x v="0"/>
    <d v="2025-04-01T00:00:00"/>
    <d v="2025-04-30T00:00:00"/>
    <s v="Live Model Lab"/>
    <x v="0"/>
    <s v="Creative Arts Center of Dallas"/>
    <s v="2360 Laughlin Drive"/>
    <n v="75228"/>
    <n v="1"/>
    <n v="8"/>
    <n v="0"/>
    <n v="8"/>
    <m/>
  </r>
  <r>
    <x v="10"/>
    <x v="0"/>
    <d v="2025-04-01T00:00:00"/>
    <d v="2025-04-30T00:00:00"/>
    <s v="Live Model Lab"/>
    <x v="0"/>
    <s v="Creative Arts Center of Dallas"/>
    <s v="2360 Laughlin Drive"/>
    <n v="75228"/>
    <n v="1"/>
    <n v="8"/>
    <n v="0"/>
    <n v="8"/>
    <m/>
  </r>
  <r>
    <x v="10"/>
    <x v="0"/>
    <d v="2025-04-01T00:00:00"/>
    <d v="2025-04-30T00:00:00"/>
    <s v="Live Model Lab"/>
    <x v="0"/>
    <s v="Creative Arts Center of Dallas"/>
    <s v="2361 Laughlin Drive"/>
    <n v="75228"/>
    <n v="1"/>
    <n v="8"/>
    <n v="0"/>
    <n v="8"/>
    <m/>
  </r>
  <r>
    <x v="10"/>
    <x v="0"/>
    <d v="2025-04-01T00:00:00"/>
    <d v="2025-04-30T00:00:00"/>
    <s v="Stained Glass Workshop"/>
    <x v="0"/>
    <s v="Creative Arts Center of Dallas"/>
    <s v="2360 Laughlin Drive"/>
    <n v="75228"/>
    <n v="1"/>
    <n v="7"/>
    <n v="0"/>
    <n v="7"/>
    <m/>
  </r>
  <r>
    <x v="10"/>
    <x v="0"/>
    <d v="2025-04-01T00:00:00"/>
    <d v="2025-04-30T00:00:00"/>
    <s v="The Secrets of Color"/>
    <x v="0"/>
    <s v="Creative Arts Center of Dallas"/>
    <s v="2360 Laughlin Drive"/>
    <n v="75228"/>
    <n v="1"/>
    <n v="9"/>
    <n v="0"/>
    <n v="9"/>
    <m/>
  </r>
  <r>
    <x v="10"/>
    <x v="0"/>
    <d v="2025-04-01T00:00:00"/>
    <d v="2025-04-30T00:00:00"/>
    <s v="Fundamentals of Wheel"/>
    <x v="0"/>
    <s v="Creative Arts Center of Dallas"/>
    <s v="2360 Laughlin Drive"/>
    <n v="75228"/>
    <n v="2"/>
    <n v="20"/>
    <n v="0"/>
    <n v="20"/>
    <m/>
  </r>
  <r>
    <x v="10"/>
    <x v="0"/>
    <d v="2025-04-01T00:00:00"/>
    <d v="2025-04-30T00:00:00"/>
    <s v="Fundamentals of Wheel"/>
    <x v="0"/>
    <s v="Creative Arts Center of Dallas"/>
    <s v="2361 Laughlin Drive"/>
    <n v="75228"/>
    <n v="2"/>
    <n v="20"/>
    <n v="0"/>
    <n v="20"/>
    <m/>
  </r>
  <r>
    <x v="10"/>
    <x v="0"/>
    <d v="2025-04-01T00:00:00"/>
    <d v="2025-04-30T00:00:00"/>
    <s v="Accelerated Portrait Drawing 1"/>
    <x v="0"/>
    <s v="Creative Arts Center of Dallas"/>
    <s v="2360 Laughlin Drive"/>
    <n v="75228"/>
    <n v="2"/>
    <n v="2"/>
    <n v="0"/>
    <n v="2"/>
    <m/>
  </r>
  <r>
    <x v="10"/>
    <x v="0"/>
    <d v="2025-04-01T00:00:00"/>
    <d v="2025-04-30T00:00:00"/>
    <s v="Fused Glass"/>
    <x v="0"/>
    <s v="Creative Arts Center of Dallas"/>
    <s v="2360 Laughlin Drive"/>
    <n v="75228"/>
    <n v="2"/>
    <n v="12"/>
    <n v="0"/>
    <n v="12"/>
    <m/>
  </r>
  <r>
    <x v="10"/>
    <x v="0"/>
    <d v="2025-04-01T00:00:00"/>
    <d v="2025-04-30T00:00:00"/>
    <s v="Fundamentals of Wheel"/>
    <x v="0"/>
    <s v="Creative Arts Center of Dallas"/>
    <s v="2360 Laughlin Drive"/>
    <n v="75228"/>
    <n v="2"/>
    <n v="16"/>
    <n v="0"/>
    <n v="16"/>
    <m/>
  </r>
  <r>
    <x v="10"/>
    <x v="0"/>
    <d v="2025-04-01T00:00:00"/>
    <d v="2025-04-30T00:00:00"/>
    <s v="Accelerated Figure Drawing 2"/>
    <x v="0"/>
    <s v="Creative Arts Center of Dallas"/>
    <s v="2361 Laughlin Drive"/>
    <n v="75228"/>
    <n v="2"/>
    <n v="2"/>
    <n v="0"/>
    <n v="2"/>
    <m/>
  </r>
  <r>
    <x v="10"/>
    <x v="0"/>
    <d v="2025-04-01T00:00:00"/>
    <d v="2025-04-30T00:00:00"/>
    <s v="Hands in Clay"/>
    <x v="0"/>
    <s v="Creative Arts Center of Dallas"/>
    <s v="2360 Laughlin Drive"/>
    <n v="75228"/>
    <n v="2"/>
    <n v="2"/>
    <n v="2"/>
    <n v="4"/>
    <m/>
  </r>
  <r>
    <x v="10"/>
    <x v="0"/>
    <d v="2025-04-01T00:00:00"/>
    <d v="2025-04-30T00:00:00"/>
    <s v="Hands in Clay"/>
    <x v="0"/>
    <s v="Creative Arts Center of Dallas"/>
    <s v="2360 Laughlin Drive"/>
    <n v="75228"/>
    <n v="2"/>
    <n v="8"/>
    <n v="0"/>
    <n v="8"/>
    <m/>
  </r>
  <r>
    <x v="10"/>
    <x v="0"/>
    <d v="2025-04-01T00:00:00"/>
    <d v="2025-04-30T00:00:00"/>
    <s v="Int/Adv Oil Painting from Photos"/>
    <x v="0"/>
    <s v="Creative Arts Center of Dallas"/>
    <s v="2360 Laughlin Drive"/>
    <n v="75228"/>
    <n v="2"/>
    <n v="14"/>
    <n v="0"/>
    <n v="14"/>
    <m/>
  </r>
  <r>
    <x v="10"/>
    <x v="0"/>
    <d v="2025-04-01T00:00:00"/>
    <d v="2025-04-30T00:00:00"/>
    <s v="Wild Side of Watercolor"/>
    <x v="0"/>
    <s v="Creative Arts Center of Dallas"/>
    <s v="2361 Laughlin Drive"/>
    <n v="75228"/>
    <n v="2"/>
    <n v="20"/>
    <n v="0"/>
    <n v="20"/>
    <m/>
  </r>
  <r>
    <x v="10"/>
    <x v="0"/>
    <d v="2025-04-01T00:00:00"/>
    <d v="2025-04-30T00:00:00"/>
    <s v="Metal Sculpture"/>
    <x v="0"/>
    <s v="Creative Arts Center of Dallas"/>
    <s v="2360 Laughlin Drive"/>
    <n v="75228"/>
    <n v="2"/>
    <n v="6"/>
    <n v="0"/>
    <n v="6"/>
    <m/>
  </r>
  <r>
    <x v="10"/>
    <x v="0"/>
    <d v="2025-04-01T00:00:00"/>
    <d v="2025-04-30T00:00:00"/>
    <s v="Drawing 1"/>
    <x v="0"/>
    <s v="Creative Arts Center of Dallas"/>
    <s v="2360 Laughlin Drive"/>
    <n v="75228"/>
    <n v="2"/>
    <n v="8"/>
    <n v="0"/>
    <n v="8"/>
    <m/>
  </r>
  <r>
    <x v="10"/>
    <x v="0"/>
    <d v="2025-04-01T00:00:00"/>
    <d v="2025-04-30T00:00:00"/>
    <s v="Lost Wax Casting"/>
    <x v="0"/>
    <s v="Creative Arts Center of Dallas"/>
    <s v="2360 Laughlin Drive"/>
    <n v="75228"/>
    <n v="2"/>
    <n v="8"/>
    <n v="0"/>
    <n v="8"/>
    <m/>
  </r>
  <r>
    <x v="10"/>
    <x v="0"/>
    <d v="2025-04-01T00:00:00"/>
    <d v="2025-04-30T00:00:00"/>
    <s v="Watercolor Fundamentals (Byfield Tuesday Mornings)"/>
    <x v="0"/>
    <s v="Creative Arts Center of Dallas"/>
    <s v="2361 Laughlin Drive"/>
    <n v="75228"/>
    <n v="2"/>
    <n v="10"/>
    <n v="0"/>
    <n v="10"/>
    <m/>
  </r>
  <r>
    <x v="10"/>
    <x v="0"/>
    <d v="2025-04-01T00:00:00"/>
    <d v="2025-04-30T00:00:00"/>
    <s v="Fused Glass"/>
    <x v="0"/>
    <s v="Creative Arts Center of Dallas"/>
    <s v="2360 Laughlin Drive"/>
    <n v="75228"/>
    <n v="2"/>
    <n v="12"/>
    <n v="0"/>
    <n v="12"/>
    <m/>
  </r>
  <r>
    <x v="10"/>
    <x v="0"/>
    <d v="2025-04-01T00:00:00"/>
    <d v="2025-04-30T00:00:00"/>
    <s v="Fundamentals of Handbuilding (Portnoy Thursday Evenings)"/>
    <x v="0"/>
    <s v="Creative Arts Center of Dallas"/>
    <s v="2360 Laughlin Drive"/>
    <n v="75228"/>
    <n v="2"/>
    <n v="14"/>
    <n v="0"/>
    <n v="14"/>
    <m/>
  </r>
  <r>
    <x v="10"/>
    <x v="0"/>
    <d v="2025-04-01T00:00:00"/>
    <d v="2025-04-30T00:00:00"/>
    <s v="Beginner Oil Painting from Photos"/>
    <x v="0"/>
    <s v="Creative Arts Center of Dallas"/>
    <s v="2360 Laughlin Drive"/>
    <n v="75228"/>
    <n v="2"/>
    <n v="18"/>
    <n v="0"/>
    <n v="18"/>
    <m/>
  </r>
  <r>
    <x v="10"/>
    <x v="0"/>
    <d v="2025-04-01T00:00:00"/>
    <d v="2025-04-30T00:00:00"/>
    <s v="Int/Adv Wheel (Trolli Thursday Evenings)"/>
    <x v="0"/>
    <s v="Creative Arts Center of Dallas"/>
    <s v="2361 Laughlin Drive"/>
    <n v="75228"/>
    <n v="2"/>
    <n v="22"/>
    <n v="0"/>
    <n v="22"/>
    <m/>
  </r>
  <r>
    <x v="10"/>
    <x v="0"/>
    <d v="2025-04-01T00:00:00"/>
    <d v="2025-04-30T00:00:00"/>
    <s v="Stone Carving"/>
    <x v="0"/>
    <s v="Creative Arts Center of Dallas"/>
    <s v="2360 Laughlin Drive"/>
    <n v="75228"/>
    <n v="2"/>
    <n v="6"/>
    <n v="0"/>
    <n v="6"/>
    <m/>
  </r>
  <r>
    <x v="10"/>
    <x v="0"/>
    <d v="2025-04-01T00:00:00"/>
    <d v="2025-04-30T00:00:00"/>
    <s v="Drawing 1"/>
    <x v="0"/>
    <s v="Creative Arts Center of Dallas"/>
    <s v="2360 Laughlin Drive"/>
    <n v="75228"/>
    <n v="2"/>
    <n v="8"/>
    <n v="0"/>
    <n v="8"/>
    <m/>
  </r>
  <r>
    <x v="10"/>
    <x v="0"/>
    <d v="2025-04-01T00:00:00"/>
    <d v="2025-04-30T00:00:00"/>
    <s v="Beginner Figurative Sculpture (Coalson Tuesday Mornings)"/>
    <x v="0"/>
    <s v="Creative Arts Center of Dallas"/>
    <s v="2360 Laughlin Drive"/>
    <n v="75228"/>
    <n v="2"/>
    <n v="12"/>
    <n v="0"/>
    <n v="12"/>
    <m/>
  </r>
  <r>
    <x v="10"/>
    <x v="0"/>
    <d v="2025-04-01T00:00:00"/>
    <d v="2025-04-30T00:00:00"/>
    <s v="Int/Adv Jewelry Fabrication (Swann Tuesday Morning)"/>
    <x v="0"/>
    <s v="Creative Arts Center of Dallas"/>
    <s v="2361 Laughlin Drive"/>
    <n v="75228"/>
    <n v="2"/>
    <n v="12"/>
    <n v="0"/>
    <n v="12"/>
    <m/>
  </r>
  <r>
    <x v="10"/>
    <x v="0"/>
    <d v="2025-04-01T00:00:00"/>
    <d v="2025-04-30T00:00:00"/>
    <s v="Watercolor Fundamentals (Byfield Tuesday Mornings)"/>
    <x v="0"/>
    <s v="Creative Arts Center of Dallas"/>
    <s v="2360 Laughlin Drive"/>
    <n v="75228"/>
    <n v="2"/>
    <n v="18"/>
    <n v="0"/>
    <n v="18"/>
    <m/>
  </r>
  <r>
    <x v="10"/>
    <x v="0"/>
    <d v="2025-04-01T00:00:00"/>
    <d v="2025-04-30T00:00:00"/>
    <s v="Hands in Clay"/>
    <x v="0"/>
    <s v="Creative Arts Center of Dallas"/>
    <s v="2360 Laughlin Drive"/>
    <n v="75228"/>
    <n v="2"/>
    <n v="20"/>
    <n v="0"/>
    <n v="20"/>
    <m/>
  </r>
  <r>
    <x v="10"/>
    <x v="0"/>
    <d v="2025-04-01T00:00:00"/>
    <d v="2025-04-30T00:00:00"/>
    <s v="Accelerated Pastel Drawing 1"/>
    <x v="0"/>
    <s v="Creative Arts Center of Dallas"/>
    <s v="2360 Laughlin Drive"/>
    <n v="75228"/>
    <n v="2"/>
    <n v="2"/>
    <n v="0"/>
    <n v="2"/>
    <m/>
  </r>
  <r>
    <x v="10"/>
    <x v="0"/>
    <d v="2025-04-01T00:00:00"/>
    <d v="2025-04-30T00:00:00"/>
    <s v="Acrylic Painting"/>
    <x v="0"/>
    <s v="Creative Arts Center of Dallas"/>
    <s v="2361 Laughlin Drive"/>
    <n v="75228"/>
    <n v="2"/>
    <n v="2"/>
    <n v="0"/>
    <n v="2"/>
    <m/>
  </r>
  <r>
    <x v="10"/>
    <x v="0"/>
    <d v="2025-04-01T00:00:00"/>
    <d v="2025-04-30T00:00:00"/>
    <s v="Creative Clay (German Tuesday Afternoons)"/>
    <x v="0"/>
    <s v="Creative Arts Center of Dallas"/>
    <s v="2360 Laughlin Drive"/>
    <n v="75228"/>
    <n v="2"/>
    <n v="6"/>
    <n v="0"/>
    <n v="6"/>
    <m/>
  </r>
  <r>
    <x v="10"/>
    <x v="0"/>
    <d v="2025-04-01T00:00:00"/>
    <d v="2025-04-30T00:00:00"/>
    <s v="Acrylic Painting"/>
    <x v="0"/>
    <s v="Creative Arts Center of Dallas"/>
    <s v="2360 Laughlin Drive"/>
    <n v="75228"/>
    <n v="2"/>
    <n v="18"/>
    <n v="0"/>
    <n v="18"/>
    <m/>
  </r>
  <r>
    <x v="10"/>
    <x v="0"/>
    <d v="2025-04-01T00:00:00"/>
    <d v="2025-04-30T00:00:00"/>
    <s v="Mixed Media Mosaic (Collins Tuesday Evening)"/>
    <x v="0"/>
    <s v="Creative Arts Center of Dallas"/>
    <s v="2360 Laughlin Drive"/>
    <n v="75228"/>
    <n v="2"/>
    <n v="2"/>
    <n v="0"/>
    <n v="2"/>
    <m/>
  </r>
  <r>
    <x v="10"/>
    <x v="0"/>
    <d v="2025-04-01T00:00:00"/>
    <d v="2025-04-30T00:00:00"/>
    <s v="Beginner Figurative Sculpture (Coalson Tuesday Mornings)"/>
    <x v="0"/>
    <s v="Creative Arts Center of Dallas"/>
    <s v="2361 Laughlin Drive"/>
    <n v="75228"/>
    <n v="2"/>
    <n v="6"/>
    <n v="0"/>
    <n v="6"/>
    <m/>
  </r>
  <r>
    <x v="10"/>
    <x v="0"/>
    <d v="2025-04-01T00:00:00"/>
    <d v="2025-04-30T00:00:00"/>
    <s v="Zoom Oil Painting"/>
    <x v="0"/>
    <s v="Creative Arts Center of Dallas"/>
    <s v="2360 Laughlin Drive"/>
    <n v="75228"/>
    <n v="2"/>
    <n v="6"/>
    <n v="0"/>
    <n v="6"/>
    <m/>
  </r>
  <r>
    <x v="10"/>
    <x v="0"/>
    <d v="2025-04-01T00:00:00"/>
    <d v="2025-04-30T00:00:00"/>
    <s v="Metal Sculpture"/>
    <x v="0"/>
    <s v="Creative Arts Center of Dallas"/>
    <s v="2360 Laughlin Drive"/>
    <n v="75228"/>
    <n v="2"/>
    <n v="8"/>
    <n v="0"/>
    <n v="8"/>
    <m/>
  </r>
  <r>
    <x v="10"/>
    <x v="0"/>
    <d v="2025-04-01T00:00:00"/>
    <d v="2025-04-30T00:00:00"/>
    <s v="Beginning Block Printing"/>
    <x v="0"/>
    <s v="Paper Arts"/>
    <s v="118 N. Peak Street"/>
    <n v="75226"/>
    <n v="2"/>
    <n v="10"/>
    <n v="0"/>
    <n v="10"/>
    <m/>
  </r>
  <r>
    <x v="10"/>
    <x v="0"/>
    <d v="2025-04-01T00:00:00"/>
    <d v="2025-04-30T00:00:00"/>
    <s v="Stone Carving"/>
    <x v="0"/>
    <s v="Creative Arts Center of Dallas"/>
    <s v="2361 Laughlin Drive"/>
    <n v="75228"/>
    <n v="2"/>
    <n v="12"/>
    <n v="0"/>
    <n v="12"/>
    <m/>
  </r>
  <r>
    <x v="10"/>
    <x v="0"/>
    <d v="2025-04-01T00:00:00"/>
    <d v="2025-04-30T00:00:00"/>
    <s v="Mixed Media Mosaic (Collins Tuesday Evening)"/>
    <x v="0"/>
    <s v="Creative Arts Center of Dallas"/>
    <s v="2360 Laughlin Drive"/>
    <n v="75228"/>
    <n v="2"/>
    <n v="14"/>
    <n v="0"/>
    <n v="14"/>
    <m/>
  </r>
  <r>
    <x v="10"/>
    <x v="0"/>
    <d v="2025-04-01T00:00:00"/>
    <d v="2025-04-30T00:00:00"/>
    <s v="Acrylic Painting"/>
    <x v="0"/>
    <s v="Creative Arts Center of Dallas"/>
    <s v="2360 Laughlin Drive"/>
    <n v="75228"/>
    <n v="2"/>
    <n v="16"/>
    <n v="0"/>
    <n v="16"/>
    <m/>
  </r>
  <r>
    <x v="10"/>
    <x v="0"/>
    <d v="2025-04-01T00:00:00"/>
    <d v="2025-04-30T00:00:00"/>
    <s v="Fundamentals of Wheel"/>
    <x v="0"/>
    <s v="Creative Arts Center of Dallas"/>
    <s v="2360 Laughlin Drive"/>
    <n v="75228"/>
    <n v="2"/>
    <n v="20"/>
    <n v="0"/>
    <n v="20"/>
    <m/>
  </r>
  <r>
    <x v="10"/>
    <x v="0"/>
    <d v="2025-04-01T00:00:00"/>
    <d v="2025-04-30T00:00:00"/>
    <s v="Wild Side of Watercolor"/>
    <x v="0"/>
    <s v="Creative Arts Center of Dallas"/>
    <s v="2361 Laughlin Drive"/>
    <n v="75228"/>
    <n v="2"/>
    <n v="20"/>
    <n v="0"/>
    <n v="20"/>
    <m/>
  </r>
  <r>
    <x v="10"/>
    <x v="0"/>
    <d v="2025-04-01T00:00:00"/>
    <d v="2025-04-30T00:00:00"/>
    <s v="Abstract Drawing 2"/>
    <x v="0"/>
    <s v="Creative Arts Center of Dallas"/>
    <s v="2360 Laughlin Drive"/>
    <n v="75228"/>
    <n v="2"/>
    <n v="8"/>
    <n v="0"/>
    <n v="8"/>
    <m/>
  </r>
  <r>
    <x v="10"/>
    <x v="0"/>
    <d v="2025-04-01T00:00:00"/>
    <d v="2025-04-30T00:00:00"/>
    <s v="Beg/Int Jewelry Fabrication"/>
    <x v="0"/>
    <s v="Creative Arts Center of Dallas"/>
    <s v="2360 Laughlin Drive"/>
    <n v="75228"/>
    <n v="2"/>
    <n v="16"/>
    <n v="0"/>
    <n v="16"/>
    <m/>
  </r>
  <r>
    <x v="10"/>
    <x v="0"/>
    <d v="2025-04-01T00:00:00"/>
    <d v="2025-04-30T00:00:00"/>
    <s v="Int/Adv Watercolor"/>
    <x v="0"/>
    <s v="Creative Arts Center of Dallas"/>
    <s v="2360 Laughlin Drive"/>
    <n v="75228"/>
    <n v="2"/>
    <n v="16"/>
    <n v="0"/>
    <n v="16"/>
    <m/>
  </r>
  <r>
    <x v="10"/>
    <x v="0"/>
    <d v="2025-04-01T00:00:00"/>
    <d v="2025-04-30T00:00:00"/>
    <s v="Acrylic Painting"/>
    <x v="0"/>
    <s v="Creative Arts Center of Dallas"/>
    <s v="2361 Laughlin Drive"/>
    <n v="75228"/>
    <n v="2"/>
    <n v="2"/>
    <n v="0"/>
    <n v="2"/>
    <m/>
  </r>
  <r>
    <x v="10"/>
    <x v="0"/>
    <d v="2025-04-01T00:00:00"/>
    <d v="2025-04-30T00:00:00"/>
    <s v="Accelerated Abstract Drawing 1"/>
    <x v="0"/>
    <s v="Creative Arts Center of Dallas"/>
    <s v="2360 Laughlin Drive"/>
    <n v="75228"/>
    <n v="2"/>
    <n v="6"/>
    <n v="0"/>
    <n v="6"/>
    <m/>
  </r>
  <r>
    <x v="10"/>
    <x v="0"/>
    <d v="2025-04-01T00:00:00"/>
    <d v="2025-04-30T00:00:00"/>
    <s v="Acrylic Painting"/>
    <x v="0"/>
    <s v="Creative Arts Center of Dallas"/>
    <s v="2360 Laughlin Drive"/>
    <n v="75228"/>
    <n v="2"/>
    <n v="8"/>
    <n v="0"/>
    <n v="8"/>
    <m/>
  </r>
  <r>
    <x v="10"/>
    <x v="0"/>
    <d v="2025-04-01T00:00:00"/>
    <d v="2025-04-30T00:00:00"/>
    <s v="Lost Wax Casting"/>
    <x v="0"/>
    <s v="Creative Arts Center of Dallas"/>
    <s v="2360 Laughlin Drive"/>
    <n v="75228"/>
    <n v="2"/>
    <n v="10"/>
    <n v="0"/>
    <n v="10"/>
    <m/>
  </r>
  <r>
    <x v="10"/>
    <x v="0"/>
    <d v="2025-04-01T00:00:00"/>
    <d v="2025-04-30T00:00:00"/>
    <s v="Drawing 2"/>
    <x v="0"/>
    <s v="Creative Arts Center of Dallas"/>
    <s v="2361 Laughlin Drive"/>
    <n v="75228"/>
    <n v="2"/>
    <n v="12"/>
    <n v="2"/>
    <n v="14"/>
    <m/>
  </r>
  <r>
    <x v="10"/>
    <x v="0"/>
    <d v="2025-04-01T00:00:00"/>
    <d v="2025-04-30T00:00:00"/>
    <s v="Multi-Color Relief Printing Non-Toxic Printmaking"/>
    <x v="0"/>
    <s v="Creative Arts Center of Dallas"/>
    <s v="2360 Laughlin Drive"/>
    <n v="75228"/>
    <n v="2"/>
    <n v="12"/>
    <n v="0"/>
    <n v="12"/>
    <m/>
  </r>
  <r>
    <x v="11"/>
    <x v="5"/>
    <d v="2025-04-01T00:00:00"/>
    <d v="2025-04-30T00:00:00"/>
    <s v="Shakespeare Decoded Episode #1 (The Badge of all  our Tribe Mechant of Venice)"/>
    <x v="1"/>
    <s v="Virtual"/>
    <s v="Virtual"/>
    <s v="Virtual"/>
    <n v="1"/>
    <m/>
    <n v="3"/>
    <n v="3"/>
    <m/>
  </r>
  <r>
    <x v="11"/>
    <x v="5"/>
    <d v="2025-04-01T00:00:00"/>
    <d v="2025-04-30T00:00:00"/>
    <s v="Shakespeare Decoded Episode #2 (Much Ado About the Sexual Distrust of Women"/>
    <x v="1"/>
    <s v="Virtual"/>
    <s v="Virtual"/>
    <s v="Virtual"/>
    <n v="1"/>
    <m/>
    <n v="1"/>
    <n v="1"/>
    <m/>
  </r>
  <r>
    <x v="11"/>
    <x v="5"/>
    <d v="2025-04-01T00:00:00"/>
    <d v="2025-04-30T00:00:00"/>
    <s v="Shakespeare Decoded Episode #3 (Free Like an Ariel Bird)"/>
    <x v="1"/>
    <s v="Virtual"/>
    <s v="Virtual"/>
    <s v="Virtual"/>
    <n v="1"/>
    <m/>
    <n v="3"/>
    <n v="3"/>
    <m/>
  </r>
  <r>
    <x v="11"/>
    <x v="5"/>
    <d v="2025-04-01T00:00:00"/>
    <d v="2025-04-30T00:00:00"/>
    <s v="Shakespeare Decoded Episode #4 (What a Noble Mind)"/>
    <x v="1"/>
    <s v="Virtual"/>
    <s v="Virtual"/>
    <s v="Virtual"/>
    <n v="1"/>
    <m/>
    <n v="0"/>
    <n v="0"/>
    <m/>
  </r>
  <r>
    <x v="11"/>
    <x v="5"/>
    <d v="2025-04-01T00:00:00"/>
    <d v="2025-04-30T00:00:00"/>
    <s v="Shakespeare Decoded Episode #5 (Tis the Times' Plague)"/>
    <x v="1"/>
    <s v="Virtual"/>
    <s v="Virtual"/>
    <s v="Virtual"/>
    <n v="1"/>
    <m/>
    <n v="3"/>
    <n v="3"/>
    <m/>
  </r>
  <r>
    <x v="11"/>
    <x v="5"/>
    <d v="2025-04-01T00:00:00"/>
    <d v="2025-04-30T00:00:00"/>
    <s v="Shakespeare Decoded Episode #6 (Oh, Let Me Not Be Mad)"/>
    <x v="1"/>
    <s v="Virtual"/>
    <s v="Virtual"/>
    <s v="Virtual"/>
    <n v="1"/>
    <m/>
    <n v="1"/>
    <n v="1"/>
    <m/>
  </r>
  <r>
    <x v="11"/>
    <x v="5"/>
    <d v="2025-04-01T00:00:00"/>
    <d v="2025-04-30T00:00:00"/>
    <s v="Shakespeare Decoded Episode #7 (Shakespeare in Modern Translation)"/>
    <x v="1"/>
    <s v="Virtual"/>
    <s v="Virtual"/>
    <s v="Virtual"/>
    <n v="1"/>
    <m/>
    <n v="2"/>
    <n v="2"/>
    <m/>
  </r>
  <r>
    <x v="11"/>
    <x v="5"/>
    <d v="2025-04-01T00:00:00"/>
    <d v="2025-04-30T00:00:00"/>
    <s v="Shakespeare Decoded #8 (Political Shakespeare)"/>
    <x v="1"/>
    <s v="Virtual"/>
    <s v="Virtual"/>
    <s v="Virtual"/>
    <n v="1"/>
    <m/>
    <n v="1"/>
    <n v="1"/>
    <m/>
  </r>
  <r>
    <x v="11"/>
    <x v="5"/>
    <d v="2025-04-01T00:00:00"/>
    <d v="2025-04-30T00:00:00"/>
    <s v="Shakespeare Decoded #9 (Shakespeare and Veterans)"/>
    <x v="1"/>
    <s v="Virtual"/>
    <s v="Virtual"/>
    <s v="Virtual"/>
    <n v="1"/>
    <m/>
    <n v="1"/>
    <n v="1"/>
    <m/>
  </r>
  <r>
    <x v="11"/>
    <x v="5"/>
    <d v="2025-04-01T00:00:00"/>
    <d v="2025-04-30T00:00:00"/>
    <s v="Shakespeare Dallas Decoded #10 (Timon of Athens)"/>
    <x v="1"/>
    <s v="Virtual"/>
    <s v="Virtual"/>
    <s v="Virtual"/>
    <n v="1"/>
    <m/>
    <n v="2"/>
    <n v="2"/>
    <m/>
  </r>
  <r>
    <x v="11"/>
    <x v="5"/>
    <d v="2025-04-01T00:00:00"/>
    <d v="2025-04-30T00:00:00"/>
    <s v="Shakespeare Dallas Decoded #11 (Why Hamlet?)"/>
    <x v="1"/>
    <s v="Virtual"/>
    <s v="Virtual"/>
    <s v="Virtual"/>
    <n v="1"/>
    <m/>
    <n v="5"/>
    <n v="5"/>
    <m/>
  </r>
  <r>
    <x v="11"/>
    <x v="5"/>
    <d v="2025-04-01T00:00:00"/>
    <d v="2025-04-30T00:00:00"/>
    <s v="Shakespeare Dallas Decoded #12 Dramatugy and Translatiin as the Gateway to Sakespeare Engagement"/>
    <x v="1"/>
    <s v="Virtual"/>
    <s v="Virtual"/>
    <s v="Virtual"/>
    <n v="1"/>
    <m/>
    <n v="7"/>
    <n v="7"/>
    <m/>
  </r>
  <r>
    <x v="10"/>
    <x v="0"/>
    <d v="2025-04-01T00:00:00"/>
    <d v="2025-04-30T00:00:00"/>
    <s v="Tufting Fundamentals"/>
    <x v="0"/>
    <s v="Creative Arts Center of Dallas"/>
    <s v="2360 Laughlin Drive"/>
    <n v="75228"/>
    <n v="2"/>
    <n v="12"/>
    <n v="0"/>
    <n v="12"/>
    <m/>
  </r>
  <r>
    <x v="10"/>
    <x v="0"/>
    <d v="2025-04-01T00:00:00"/>
    <d v="2025-04-30T00:00:00"/>
    <s v="Fundamentals of Wheel"/>
    <x v="0"/>
    <s v="Creative Arts Center of Dallas"/>
    <s v="2360 Laughlin Drive"/>
    <n v="75228"/>
    <n v="2"/>
    <n v="18"/>
    <n v="0"/>
    <n v="18"/>
    <m/>
  </r>
  <r>
    <x v="10"/>
    <x v="0"/>
    <d v="2025-04-01T00:00:00"/>
    <d v="2025-04-30T00:00:00"/>
    <s v="Creative Awakening: Integrating Art &amp; Spirituality (Garcia Wednesday Evening)"/>
    <x v="0"/>
    <s v="Creative Arts Center of Dallas"/>
    <s v="2361 Laughlin Drive"/>
    <n v="75228"/>
    <n v="2"/>
    <n v="20"/>
    <n v="2"/>
    <n v="22"/>
    <m/>
  </r>
  <r>
    <x v="10"/>
    <x v="0"/>
    <d v="2025-04-01T00:00:00"/>
    <d v="2025-04-30T00:00:00"/>
    <s v="Fundamentals of Wheel"/>
    <x v="0"/>
    <s v="Creative Arts Center of Dallas"/>
    <s v="2360 Laughlin Drive"/>
    <n v="75228"/>
    <n v="2"/>
    <n v="20"/>
    <n v="2"/>
    <n v="22"/>
    <m/>
  </r>
  <r>
    <x v="10"/>
    <x v="6"/>
    <d v="2025-04-01T00:00:00"/>
    <d v="2025-04-30T00:00:00"/>
    <s v="Joaquin Soto Exhibit"/>
    <x v="0"/>
    <s v="Creative Arts Center of Dallas"/>
    <s v="2360 Laughlin Drive"/>
    <n v="75228"/>
    <n v="25"/>
    <n v="0"/>
    <n v="1774"/>
    <n v="1774"/>
    <m/>
  </r>
  <r>
    <x v="10"/>
    <x v="8"/>
    <d v="2025-04-01T00:00:00"/>
    <d v="2025-04-30T00:00:00"/>
    <s v="Spring Art Market"/>
    <x v="0"/>
    <s v="Creative Arts Center of Dallas"/>
    <s v="2360 Laughlin Drive"/>
    <n v="75228"/>
    <n v="1"/>
    <n v="0"/>
    <n v="125"/>
    <n v="125"/>
    <m/>
  </r>
  <r>
    <x v="10"/>
    <x v="8"/>
    <d v="2025-04-01T00:00:00"/>
    <d v="2025-04-30T00:00:00"/>
    <s v="Jewelry Supply Garage Sale"/>
    <x v="0"/>
    <s v="Creative Arts Center of Dallas"/>
    <s v="2361 Laughlin Drive"/>
    <n v="75228"/>
    <n v="2"/>
    <n v="0"/>
    <n v="134"/>
    <n v="134"/>
    <m/>
  </r>
  <r>
    <x v="13"/>
    <x v="0"/>
    <d v="2025-04-01T00:00:00"/>
    <d v="2025-04-12T00:00:00"/>
    <s v="Spring Session-classes"/>
    <x v="0"/>
    <s v="Rosewood Center for Family Arts"/>
    <s v="5938 Skillman St"/>
    <n v="75231"/>
    <n v="44"/>
    <n v="204"/>
    <n v="11"/>
    <n v="215"/>
    <m/>
  </r>
  <r>
    <x v="13"/>
    <x v="4"/>
    <d v="2025-04-01T00:00:00"/>
    <d v="2025-04-10T00:00:00"/>
    <s v="Curtains Up On Reading- Notre Dame School of Dallas- classes"/>
    <x v="0"/>
    <s v="Notre Dame School of Dallas"/>
    <s v="2018 Allen St"/>
    <n v="75204"/>
    <n v="8"/>
    <m/>
    <n v="19"/>
    <n v="19"/>
    <m/>
  </r>
  <r>
    <x v="13"/>
    <x v="4"/>
    <d v="2025-04-01T00:00:00"/>
    <d v="2025-04-22T00:00:00"/>
    <s v="Curtains Up On Literacy- Vickery Meadow- classes"/>
    <x v="0"/>
    <s v="Literacy Achieves- Vickery Meadow Campus"/>
    <s v="6329 Ridgecrest Rd."/>
    <n v="75231"/>
    <n v="16"/>
    <m/>
    <n v="42"/>
    <n v="42"/>
    <m/>
  </r>
  <r>
    <x v="13"/>
    <x v="4"/>
    <d v="2025-04-01T00:00:00"/>
    <d v="2025-04-30T00:00:00"/>
    <s v="After School Drama Classes- The Kessler School- classes"/>
    <x v="0"/>
    <s v="The Kessler School"/>
    <s v="1215 Turner Ave"/>
    <n v="75208"/>
    <n v="5"/>
    <m/>
    <n v="12"/>
    <n v="12"/>
    <m/>
  </r>
  <r>
    <x v="13"/>
    <x v="1"/>
    <d v="2025-04-01T00:00:00"/>
    <d v="2025-04-01T00:00:00"/>
    <s v="Rodgers and Hammerstein's Cinderella: Youth Edition- callbacks"/>
    <x v="0"/>
    <s v="Rosewood Center for Family Arts"/>
    <s v="5938 Skillman St"/>
    <n v="75231"/>
    <n v="1"/>
    <m/>
    <n v="31"/>
    <n v="31"/>
    <m/>
  </r>
  <r>
    <x v="13"/>
    <x v="1"/>
    <d v="2025-04-01T00:00:00"/>
    <d v="2025-04-16T00:00:00"/>
    <s v="James and the Giant Peach- rehearsals"/>
    <x v="0"/>
    <s v="Rosewood Center for Family Arts"/>
    <s v="5938 Skillman St"/>
    <n v="75231"/>
    <n v="13"/>
    <m/>
    <n v="15"/>
    <n v="15"/>
    <m/>
  </r>
  <r>
    <x v="13"/>
    <x v="3"/>
    <d v="2025-04-01T00:00:00"/>
    <d v="2025-04-13T00:00:00"/>
    <s v="Rentals- COP"/>
    <x v="0"/>
    <s v="Rosewood Center for Family Arts"/>
    <s v="5938 Skillman St"/>
    <n v="75231"/>
    <n v="12"/>
    <m/>
    <n v="15"/>
    <n v="15"/>
    <m/>
  </r>
  <r>
    <x v="13"/>
    <x v="5"/>
    <d v="2025-04-01T00:00:00"/>
    <d v="2025-04-30T00:00:00"/>
    <s v="Waitress"/>
    <x v="0"/>
    <s v="Dee and Charles Wyly Theater"/>
    <s v="2400 Flora St."/>
    <n v="75201"/>
    <n v="20"/>
    <n v="3333"/>
    <n v="1471"/>
    <n v="4804"/>
    <m/>
  </r>
  <r>
    <x v="14"/>
    <x v="9"/>
    <d v="2025-04-01T00:00:00"/>
    <d v="2025-04-01T00:00:00"/>
    <s v="Wakeland High School"/>
    <x v="0"/>
    <s v="The Sixth Floor Museum at Dealey Plaza"/>
    <s v="411 Elm Street"/>
    <n v="75202"/>
    <n v="1"/>
    <n v="25"/>
    <n v="3"/>
    <n v="28"/>
    <m/>
  </r>
  <r>
    <x v="14"/>
    <x v="9"/>
    <d v="2025-04-01T00:00:00"/>
    <d v="2025-04-01T00:00:00"/>
    <s v="Wakeland High School"/>
    <x v="0"/>
    <s v="The Sixth Floor Museum at Dealey Plaza"/>
    <s v="411 Elm Street"/>
    <n v="75202"/>
    <n v="1"/>
    <n v="24"/>
    <n v="2"/>
    <n v="26"/>
    <m/>
  </r>
  <r>
    <x v="14"/>
    <x v="0"/>
    <d v="2025-04-01T00:00:00"/>
    <d v="2025-04-01T00:00:00"/>
    <s v="Wakeland High School"/>
    <x v="0"/>
    <s v="The Sixth Floor Museum at Dealey Plaza"/>
    <s v="411 Elm Street"/>
    <n v="75202"/>
    <n v="1"/>
    <n v="28"/>
    <n v="0"/>
    <n v="28"/>
    <m/>
  </r>
  <r>
    <x v="14"/>
    <x v="0"/>
    <d v="2025-04-01T00:00:00"/>
    <d v="2025-04-01T00:00:00"/>
    <s v="Wakeland High School"/>
    <x v="0"/>
    <s v="The Sixth Floor Museum at Dealey Plaza"/>
    <s v="411 Elm Street"/>
    <n v="75202"/>
    <n v="1"/>
    <n v="26"/>
    <n v="0"/>
    <n v="26"/>
    <m/>
  </r>
  <r>
    <x v="14"/>
    <x v="7"/>
    <d v="2025-04-01T00:00:00"/>
    <d v="2025-04-30T00:00:00"/>
    <s v="Daily visitors"/>
    <x v="0"/>
    <s v="The Sixth Floor Museum at Dealey Plaza"/>
    <s v="411 Elm Street"/>
    <n v="75202"/>
    <n v="1"/>
    <n v="21390"/>
    <n v="445"/>
    <n v="21835"/>
    <m/>
  </r>
  <r>
    <x v="14"/>
    <x v="6"/>
    <d v="2025-04-01T00:00:00"/>
    <d v="2025-04-30T00:00:00"/>
    <s v="Daily visitors"/>
    <x v="0"/>
    <s v="The Sixth Floor Museum at Dealey Plaza"/>
    <s v="411 Elm Street"/>
    <n v="75202"/>
    <n v="1"/>
    <n v="10527"/>
    <n v="0"/>
    <n v="10527"/>
    <m/>
  </r>
  <r>
    <x v="15"/>
    <x v="3"/>
    <d v="2025-04-01T00:00:00"/>
    <d v="2025-04-30T00:00:00"/>
    <s v="Total Attendance"/>
    <x v="0"/>
    <s v="Hall of State"/>
    <s v="3939 Grand Avenue"/>
    <n v="75210"/>
    <n v="30"/>
    <s v="X"/>
    <n v="1303"/>
    <n v="1303"/>
    <m/>
  </r>
  <r>
    <x v="15"/>
    <x v="7"/>
    <d v="2025-04-01T00:00:00"/>
    <d v="2025-04-30T00:00:00"/>
    <s v="Alamo Exhibit "/>
    <x v="0"/>
    <s v="Hall of State"/>
    <s v="3939 Grand Avenue"/>
    <n v="75210"/>
    <n v="30"/>
    <s v="X"/>
    <n v="156"/>
    <n v="156"/>
    <m/>
  </r>
  <r>
    <x v="12"/>
    <x v="7"/>
    <d v="2025-04-01T00:00:00"/>
    <d v="2025-04-30T00:00:00"/>
    <s v="Permanent exhibition"/>
    <x v="0"/>
    <s v="DHHRM"/>
    <s v="300 N Houston St"/>
    <n v="75202"/>
    <n v="25"/>
    <n v="3436"/>
    <m/>
    <n v="3436"/>
    <m/>
  </r>
  <r>
    <x v="12"/>
    <x v="6"/>
    <d v="2025-04-01T00:00:00"/>
    <d v="2025-04-30T00:00:00"/>
    <s v="Special Exhibition, A Better Life for their Children"/>
    <x v="0"/>
    <s v="DHHRM"/>
    <s v="300 N Houston St"/>
    <n v="75202"/>
    <n v="25"/>
    <n v="3436"/>
    <m/>
    <n v="3436"/>
    <m/>
  </r>
  <r>
    <x v="12"/>
    <x v="7"/>
    <d v="2025-04-01T00:00:00"/>
    <d v="2025-04-30T00:00:00"/>
    <s v="Student Group Tours"/>
    <x v="0"/>
    <s v="DHHRM"/>
    <s v="300 N Houston St"/>
    <n v="75202"/>
    <n v="78"/>
    <n v="5478"/>
    <m/>
    <n v="5478"/>
    <m/>
  </r>
  <r>
    <x v="12"/>
    <x v="7"/>
    <d v="2025-04-01T00:00:00"/>
    <d v="2025-04-30T00:00:00"/>
    <s v="Adult Group Tours"/>
    <x v="0"/>
    <s v="DHHRM"/>
    <s v="300 N Houston St"/>
    <n v="75202"/>
    <n v="2"/>
    <n v="33"/>
    <m/>
    <n v="33"/>
    <m/>
  </r>
  <r>
    <x v="12"/>
    <x v="3"/>
    <d v="2025-04-01T00:00:00"/>
    <d v="2025-04-30T00:00:00"/>
    <s v="Facility Rental"/>
    <x v="0"/>
    <s v="DHHRM"/>
    <s v="300 N Houston St"/>
    <n v="75202"/>
    <n v="10"/>
    <n v="325"/>
    <m/>
    <n v="325"/>
    <m/>
  </r>
  <r>
    <x v="12"/>
    <x v="5"/>
    <d v="2025-04-01T00:00:00"/>
    <d v="2025-04-30T00:00:00"/>
    <s v="Public Programs, In-person"/>
    <x v="0"/>
    <s v="DHHRM"/>
    <s v="300 N Houston St"/>
    <n v="75202"/>
    <n v="4"/>
    <n v="448"/>
    <m/>
    <n v="448"/>
    <m/>
  </r>
  <r>
    <x v="12"/>
    <x v="0"/>
    <d v="2025-04-01T00:00:00"/>
    <d v="2025-04-30T00:00:00"/>
    <s v="Professional Programs, In-person"/>
    <x v="0"/>
    <s v="DHHRM"/>
    <s v="300 N Houston St"/>
    <n v="75202"/>
    <n v="3"/>
    <n v="60"/>
    <m/>
    <n v="60"/>
    <m/>
  </r>
  <r>
    <x v="16"/>
    <x v="9"/>
    <d v="2025-04-01T00:00:00"/>
    <d v="2025-04-30T00:00:00"/>
    <s v="Adults - Docent Guided"/>
    <x v="0"/>
    <s v="Dallas Museum of Art"/>
    <s v="1717 N Harwood"/>
    <n v="75201"/>
    <n v="7"/>
    <n v="271"/>
    <m/>
    <n v="271"/>
    <m/>
  </r>
  <r>
    <x v="16"/>
    <x v="9"/>
    <d v="2025-04-01T00:00:00"/>
    <d v="2025-04-30T00:00:00"/>
    <s v="Higher Ed. - Self Guided"/>
    <x v="0"/>
    <s v="Dallas Museum of Art"/>
    <s v="1717 N Harwood"/>
    <n v="75201"/>
    <n v="6"/>
    <n v="146"/>
    <m/>
    <n v="146"/>
    <m/>
  </r>
  <r>
    <x v="16"/>
    <x v="0"/>
    <d v="2025-04-01T00:00:00"/>
    <d v="2025-04-01T00:00:00"/>
    <s v="Go van Gogh"/>
    <x v="0"/>
    <s v="The Westwood School"/>
    <s v="14340 Proton Rd"/>
    <n v="75244"/>
    <n v="3"/>
    <m/>
    <n v="48"/>
    <n v="48"/>
    <m/>
  </r>
  <r>
    <x v="16"/>
    <x v="9"/>
    <d v="2025-04-01T00:00:00"/>
    <d v="2025-04-30T00:00:00"/>
    <s v="DISD - Docent Guided"/>
    <x v="0"/>
    <s v="Dallas Museum of Art"/>
    <s v="1717 N Harwood"/>
    <n v="75201"/>
    <n v="41"/>
    <m/>
    <n v="470"/>
    <n v="470"/>
    <m/>
  </r>
  <r>
    <x v="16"/>
    <x v="9"/>
    <d v="2025-04-01T00:00:00"/>
    <d v="2025-04-30T00:00:00"/>
    <s v="DISD - Self Guided"/>
    <x v="0"/>
    <s v="Dallas Museum of Art"/>
    <s v="1717 N Harwood"/>
    <n v="75201"/>
    <n v="12"/>
    <m/>
    <n v="791"/>
    <n v="791"/>
    <m/>
  </r>
  <r>
    <x v="16"/>
    <x v="9"/>
    <d v="2025-04-01T00:00:00"/>
    <d v="2025-04-30T00:00:00"/>
    <s v="Non-DISD - Docent Guided"/>
    <x v="0"/>
    <s v="Dallas Museum of Art"/>
    <s v="1717 N Harwood"/>
    <n v="75201"/>
    <n v="37"/>
    <n v="408"/>
    <m/>
    <n v="408"/>
    <m/>
  </r>
  <r>
    <x v="16"/>
    <x v="9"/>
    <d v="2025-04-01T00:00:00"/>
    <d v="2025-04-30T00:00:00"/>
    <s v="Non-DISD - Self Guided"/>
    <x v="0"/>
    <s v="Dallas Museum of Art"/>
    <s v="1717 N Harwood"/>
    <n v="75201"/>
    <n v="16"/>
    <n v="752"/>
    <m/>
    <n v="752"/>
    <m/>
  </r>
  <r>
    <x v="19"/>
    <x v="9"/>
    <d v="2025-04-01T00:00:00"/>
    <d v="2025-04-30T00:00:00"/>
    <s v="Theater Tour"/>
    <x v="0"/>
    <s v="Forest Theater"/>
    <s v="1920 Martin Luther King Jr. Blvd."/>
    <n v="75215"/>
    <n v="8"/>
    <n v="0"/>
    <n v="30"/>
    <n v="30"/>
    <m/>
  </r>
  <r>
    <x v="20"/>
    <x v="7"/>
    <d v="2025-04-01T00:00:00"/>
    <d v="2025-02-28T00:00:00"/>
    <s v="Facing The Rising Sun: Freedman's Cemetery"/>
    <x v="0"/>
    <s v="African American Museum"/>
    <s v="3536 Grand Avenue"/>
    <n v="75210"/>
    <n v="22"/>
    <m/>
    <n v="335"/>
    <n v="335"/>
    <m/>
  </r>
  <r>
    <x v="20"/>
    <x v="7"/>
    <d v="2025-04-01T00:00:00"/>
    <d v="2025-04-30T00:00:00"/>
    <s v="Souls of Black Folk: Folk and Decorative Arts Collection"/>
    <x v="0"/>
    <s v="African American Museum"/>
    <s v="3536 Grand Avenue"/>
    <n v="75210"/>
    <n v="22"/>
    <m/>
    <n v="335"/>
    <n v="335"/>
    <m/>
  </r>
  <r>
    <x v="20"/>
    <x v="7"/>
    <d v="2025-04-01T00:00:00"/>
    <d v="2025-04-30T00:00:00"/>
    <s v="Texas Black Sports Hall of Fame Exhibition"/>
    <x v="0"/>
    <s v="African American Museum"/>
    <s v="3536 Grand Avenue"/>
    <n v="75210"/>
    <n v="22"/>
    <m/>
    <n v="335"/>
    <n v="335"/>
    <m/>
  </r>
  <r>
    <x v="20"/>
    <x v="7"/>
    <d v="2025-04-01T00:00:00"/>
    <d v="2025-04-30T00:00:00"/>
    <s v="African American Educators Hall of Fame Exhibition"/>
    <x v="0"/>
    <s v="African American Museum"/>
    <s v="3536 Grand Avenue"/>
    <n v="75210"/>
    <n v="22"/>
    <m/>
    <n v="311"/>
    <n v="311"/>
    <m/>
  </r>
  <r>
    <x v="20"/>
    <x v="7"/>
    <d v="2025-04-01T00:00:00"/>
    <d v="2025-04-30T00:00:00"/>
    <s v="MLK Jr., Civil Rights Movement"/>
    <x v="0"/>
    <s v="African American Museum"/>
    <s v="3536 Grand Avenue"/>
    <n v="75210"/>
    <n v="22"/>
    <m/>
    <n v="311"/>
    <n v="311"/>
    <m/>
  </r>
  <r>
    <x v="20"/>
    <x v="6"/>
    <d v="2025-04-01T00:00:00"/>
    <d v="2025-04-30T00:00:00"/>
    <s v="Clay Grasses and Reeds: Carroll Harris Simms Ceramic Collection"/>
    <x v="0"/>
    <s v="African American Museum"/>
    <s v="3536 Grand Avenue"/>
    <n v="75210"/>
    <n v="22"/>
    <m/>
    <n v="200"/>
    <n v="200"/>
    <m/>
  </r>
  <r>
    <x v="20"/>
    <x v="6"/>
    <d v="2025-04-01T00:00:00"/>
    <d v="2025-04-30T00:00:00"/>
    <s v="From Africa to the Broadway Stage: Disney’s The Lion King"/>
    <x v="0"/>
    <s v="African American Museum"/>
    <s v="3536 Grand Avenue"/>
    <n v="75210"/>
    <n v="22"/>
    <m/>
    <n v="250"/>
    <n v="250"/>
    <m/>
  </r>
  <r>
    <x v="20"/>
    <x v="6"/>
    <d v="2025-04-01T00:00:00"/>
    <d v="2025-04-30T00:00:00"/>
    <s v="Carroll Harris Simms Art Competition Exhibition"/>
    <x v="0"/>
    <s v="African American Museum"/>
    <s v="3536 Grand Avenue"/>
    <n v="75210"/>
    <n v="22"/>
    <m/>
    <n v="250"/>
    <n v="250"/>
    <m/>
  </r>
  <r>
    <x v="20"/>
    <x v="3"/>
    <d v="2025-04-01T00:00:00"/>
    <d v="2025-04-30T00:00:00"/>
    <s v="Rentals"/>
    <x v="0"/>
    <s v="African American Museum"/>
    <s v="3536 Grand Avenue"/>
    <n v="75210"/>
    <n v="9"/>
    <m/>
    <n v="890"/>
    <n v="890"/>
    <m/>
  </r>
  <r>
    <x v="20"/>
    <x v="9"/>
    <d v="2025-04-01T00:00:00"/>
    <d v="2025-04-30T00:00:00"/>
    <s v="AAM Tours"/>
    <x v="0"/>
    <s v="African American Museum"/>
    <s v="3536 Grand Avenue"/>
    <n v="75210"/>
    <n v="15"/>
    <n v="488"/>
    <n v="33"/>
    <n v="521"/>
    <m/>
  </r>
  <r>
    <x v="21"/>
    <x v="0"/>
    <d v="2025-04-01T00:00:00"/>
    <d v="2025-04-30T00:00:00"/>
    <s v="Discover Dance"/>
    <x v="0"/>
    <s v="J. J. Rhodes Learning Center"/>
    <s v="4401 Second Ave"/>
    <n v="75210"/>
    <n v="3"/>
    <n v="0"/>
    <n v="30"/>
    <n v="30"/>
    <m/>
  </r>
  <r>
    <x v="21"/>
    <x v="0"/>
    <d v="2025-04-01T00:00:00"/>
    <d v="2025-04-30T00:00:00"/>
    <s v="Discover Theater"/>
    <x v="0"/>
    <s v="J. J. Rhodes Learning Center"/>
    <s v="4401 Second Ave"/>
    <n v="75210"/>
    <n v="3"/>
    <n v="0"/>
    <n v="30"/>
    <n v="30"/>
    <m/>
  </r>
  <r>
    <x v="21"/>
    <x v="0"/>
    <d v="2025-04-01T00:00:00"/>
    <d v="2025-04-30T00:00:00"/>
    <s v="Discover Art"/>
    <x v="0"/>
    <s v="Frazier Revitalization"/>
    <s v="4716 Elsie Fay Heggins St."/>
    <n v="75210"/>
    <n v="3"/>
    <n v="0"/>
    <n v="25"/>
    <n v="25"/>
    <m/>
  </r>
  <r>
    <x v="21"/>
    <x v="0"/>
    <d v="2025-04-01T00:00:00"/>
    <d v="2025-04-30T00:00:00"/>
    <s v="Discover Dance"/>
    <x v="0"/>
    <s v="Frazier Revitalization"/>
    <s v="4716 Elsie Fay Heggins St."/>
    <n v="75210"/>
    <n v="3"/>
    <n v="0"/>
    <n v="25"/>
    <n v="25"/>
    <m/>
  </r>
  <r>
    <x v="21"/>
    <x v="0"/>
    <d v="2025-04-01T00:00:00"/>
    <d v="2025-04-30T00:00:00"/>
    <s v="Discover Dance"/>
    <x v="0"/>
    <s v="Arlington Park"/>
    <s v="5606 Wayside Dr."/>
    <n v="75235"/>
    <n v="4"/>
    <n v="0"/>
    <n v="22"/>
    <n v="22"/>
    <m/>
  </r>
  <r>
    <x v="21"/>
    <x v="0"/>
    <d v="2025-04-01T00:00:00"/>
    <d v="2025-04-30T00:00:00"/>
    <s v="Discover Music"/>
    <x v="0"/>
    <s v="Brother Bill's Helping Hand"/>
    <s v="3906 N. Westmoreland Rd."/>
    <n v="75212"/>
    <n v="3"/>
    <n v="0"/>
    <n v="60"/>
    <n v="60"/>
    <m/>
  </r>
  <r>
    <x v="21"/>
    <x v="0"/>
    <d v="2025-04-01T00:00:00"/>
    <d v="2025-04-30T00:00:00"/>
    <s v="Discover Dance"/>
    <x v="0"/>
    <s v="Brothers Bill's Helping Hands"/>
    <s v="3906 N. Westmoreland Rd."/>
    <n v="75212"/>
    <n v="3"/>
    <n v="0"/>
    <n v="60"/>
    <n v="60"/>
    <m/>
  </r>
  <r>
    <x v="21"/>
    <x v="0"/>
    <d v="2025-04-01T00:00:00"/>
    <d v="2025-04-30T00:00:00"/>
    <s v="Discover Theater "/>
    <x v="0"/>
    <s v="Prestonwood Montessori"/>
    <s v="12532 Nuestra Dr."/>
    <n v="75230"/>
    <n v="4"/>
    <n v="0"/>
    <n v="37"/>
    <n v="37"/>
    <m/>
  </r>
  <r>
    <x v="21"/>
    <x v="0"/>
    <d v="2025-04-01T00:00:00"/>
    <d v="2025-04-30T00:00:00"/>
    <s v="Discover Theater"/>
    <x v="0"/>
    <s v="Prestonwood Montessori"/>
    <s v="12532 Nuestra Dr."/>
    <n v="75230"/>
    <n v="4"/>
    <n v="0"/>
    <n v="37"/>
    <n v="37"/>
    <m/>
  </r>
  <r>
    <x v="21"/>
    <x v="0"/>
    <d v="2025-04-01T00:00:00"/>
    <d v="2025-04-30T00:00:00"/>
    <s v="Discover Africa"/>
    <x v="0"/>
    <s v="Resource Center South"/>
    <s v="4401 South Second Ave."/>
    <n v="75210"/>
    <n v="9"/>
    <n v="0"/>
    <n v="25"/>
    <n v="25"/>
    <m/>
  </r>
  <r>
    <x v="21"/>
    <x v="0"/>
    <d v="2025-04-01T00:00:00"/>
    <d v="2025-04-30T00:00:00"/>
    <s v="Discover Dance"/>
    <x v="0"/>
    <s v="Resource Center South"/>
    <s v="4401 South Second Ave."/>
    <n v="75210"/>
    <n v="9"/>
    <n v="0"/>
    <n v="25"/>
    <n v="25"/>
    <m/>
  </r>
  <r>
    <x v="21"/>
    <x v="0"/>
    <d v="2025-04-01T00:00:00"/>
    <d v="2025-04-30T00:00:00"/>
    <s v="Discover Art"/>
    <x v="0"/>
    <s v="Resource Center South"/>
    <s v="4401 South Second Ave."/>
    <n v="75210"/>
    <n v="9"/>
    <n v="0"/>
    <n v="25"/>
    <n v="25"/>
    <m/>
  </r>
  <r>
    <x v="21"/>
    <x v="0"/>
    <d v="2025-04-01T00:00:00"/>
    <d v="2025-04-30T00:00:00"/>
    <s v="Discover Dance"/>
    <x v="0"/>
    <s v="Resource Center South"/>
    <s v="4401 South Second Ave."/>
    <n v="75210"/>
    <n v="4"/>
    <n v="0"/>
    <n v="25"/>
    <n v="25"/>
    <m/>
  </r>
  <r>
    <x v="21"/>
    <x v="0"/>
    <d v="2025-04-01T00:00:00"/>
    <d v="2025-04-30T00:00:00"/>
    <s v="Discover Music"/>
    <x v="0"/>
    <s v="Resource Center West"/>
    <s v="2200 Dennison St."/>
    <n v="75212"/>
    <n v="4"/>
    <n v="0"/>
    <n v="25"/>
    <n v="25"/>
    <m/>
  </r>
  <r>
    <x v="21"/>
    <x v="0"/>
    <d v="2025-04-01T00:00:00"/>
    <d v="2025-04-30T00:00:00"/>
    <s v="Discover Dance"/>
    <x v="0"/>
    <s v="Resource Center West"/>
    <s v="2200 Dennison St."/>
    <n v="75212"/>
    <n v="4"/>
    <n v="0"/>
    <n v="25"/>
    <n v="25"/>
    <m/>
  </r>
  <r>
    <x v="21"/>
    <x v="0"/>
    <d v="2025-04-01T00:00:00"/>
    <d v="2025-04-30T00:00:00"/>
    <s v="Discover Art"/>
    <x v="0"/>
    <s v="Resource Center West"/>
    <s v="2200 Dennison St."/>
    <n v="75212"/>
    <n v="4"/>
    <n v="0"/>
    <n v="25"/>
    <n v="25"/>
    <m/>
  </r>
  <r>
    <x v="21"/>
    <x v="0"/>
    <d v="2025-04-01T00:00:00"/>
    <d v="2025-04-30T00:00:00"/>
    <s v="Discover Dance"/>
    <x v="0"/>
    <s v="Resource Center West"/>
    <s v="2200 Dennison St."/>
    <n v="75212"/>
    <n v="2"/>
    <n v="0"/>
    <n v="25"/>
    <n v="25"/>
    <m/>
  </r>
  <r>
    <x v="21"/>
    <x v="0"/>
    <d v="2025-04-01T00:00:00"/>
    <d v="2025-04-30T00:00:00"/>
    <s v="D-PAC"/>
    <x v="0"/>
    <s v="Conrad High School"/>
    <s v="7502 Fair Oaks Ave"/>
    <n v="75231"/>
    <n v="2"/>
    <n v="0"/>
    <n v="10"/>
    <n v="10"/>
    <m/>
  </r>
  <r>
    <x v="21"/>
    <x v="0"/>
    <d v="2025-04-01T00:00:00"/>
    <d v="2025-04-30T00:00:00"/>
    <s v="D-PAC"/>
    <x v="0"/>
    <s v="North Dallas High School "/>
    <s v="3129 N. Haskell Ave."/>
    <n v="75204"/>
    <n v="2"/>
    <n v="0"/>
    <n v="9"/>
    <n v="9"/>
    <m/>
  </r>
  <r>
    <x v="21"/>
    <x v="0"/>
    <d v="2025-04-01T00:00:00"/>
    <d v="2025-04-30T00:00:00"/>
    <s v="D-PAC"/>
    <x v="0"/>
    <s v="Bryan Adams High School"/>
    <s v="2101 Millmar Dr. "/>
    <n v="75228"/>
    <n v="1"/>
    <n v="0"/>
    <n v="24"/>
    <n v="24"/>
    <m/>
  </r>
  <r>
    <x v="21"/>
    <x v="0"/>
    <d v="2025-04-01T00:00:00"/>
    <d v="2025-04-30T00:00:00"/>
    <s v="D-PAC"/>
    <x v="0"/>
    <s v="Hillcrest High School"/>
    <s v="9924 Hillcrest Rd"/>
    <n v="75230"/>
    <n v="1"/>
    <n v="0"/>
    <n v="11"/>
    <n v="11"/>
    <m/>
  </r>
  <r>
    <x v="21"/>
    <x v="0"/>
    <d v="2025-04-01T00:00:00"/>
    <d v="2025-04-30T00:00:00"/>
    <s v="D-PAC"/>
    <x v="0"/>
    <s v="Adamson High School"/>
    <s v="309 E. Ninth St. "/>
    <n v="75203"/>
    <n v="3"/>
    <n v="0"/>
    <n v="3"/>
    <n v="3"/>
    <m/>
  </r>
  <r>
    <x v="21"/>
    <x v="0"/>
    <d v="2025-04-01T00:00:00"/>
    <d v="2025-04-30T00:00:00"/>
    <s v="D-PAC"/>
    <x v="0"/>
    <s v="Skyline High School"/>
    <s v="7777 Forney Rd."/>
    <n v="75227"/>
    <n v="2"/>
    <n v="0"/>
    <n v="9"/>
    <n v="9"/>
    <n v="10"/>
  </r>
  <r>
    <x v="21"/>
    <x v="0"/>
    <d v="2025-04-01T00:00:00"/>
    <d v="2025-04-30T00:00:00"/>
    <s v="D-PAC"/>
    <x v="0"/>
    <s v="Carter High School"/>
    <s v="1819 Wheatland"/>
    <n v="75232"/>
    <n v="1"/>
    <n v="0"/>
    <n v="9"/>
    <n v="9"/>
    <m/>
  </r>
  <r>
    <x v="21"/>
    <x v="0"/>
    <d v="2025-04-01T00:00:00"/>
    <d v="2025-04-30T00:00:00"/>
    <s v="D-PAC"/>
    <x v="0"/>
    <s v="Thomas Jefferson"/>
    <s v="4001 Walnut Hill Lane"/>
    <n v="75229"/>
    <n v="1"/>
    <n v="0"/>
    <n v="22"/>
    <n v="22"/>
    <m/>
  </r>
  <r>
    <x v="21"/>
    <x v="0"/>
    <d v="2025-04-01T00:00:00"/>
    <d v="2025-04-30T00:00:00"/>
    <s v="D-PAC"/>
    <x v="0"/>
    <s v="Townview "/>
    <s v="1201 E. 8th St. "/>
    <n v="75203"/>
    <n v="4"/>
    <n v="0"/>
    <n v="73"/>
    <n v="73"/>
    <m/>
  </r>
  <r>
    <x v="21"/>
    <x v="0"/>
    <d v="2025-04-01T00:00:00"/>
    <d v="2025-04-30T00:00:00"/>
    <s v="D-PAC"/>
    <x v="0"/>
    <s v="Barack Obama Male Leadership"/>
    <s v="3030 Stag Rd."/>
    <n v="75241"/>
    <n v="1"/>
    <n v="0"/>
    <n v="10"/>
    <n v="10"/>
    <m/>
  </r>
  <r>
    <x v="21"/>
    <x v="0"/>
    <d v="2025-04-01T00:00:00"/>
    <d v="2025-04-30T00:00:00"/>
    <s v="Discover Shakespeare Workshop"/>
    <x v="0"/>
    <s v="First Presbyterian Church of Dallas "/>
    <s v="1835 Young St."/>
    <n v="75201"/>
    <n v="1"/>
    <n v="0"/>
    <n v="7"/>
    <n v="7"/>
    <m/>
  </r>
  <r>
    <x v="21"/>
    <x v="0"/>
    <d v="2025-04-01T00:00:00"/>
    <d v="2025-04-30T00:00:00"/>
    <s v="Discover Shakespeare Workshop"/>
    <x v="0"/>
    <s v="Barack Obama Male Leadership "/>
    <s v="3030 Stag Rd."/>
    <n v="75241"/>
    <n v="2"/>
    <n v="0"/>
    <n v="45"/>
    <n v="45"/>
    <m/>
  </r>
  <r>
    <x v="21"/>
    <x v="0"/>
    <d v="2025-04-01T00:00:00"/>
    <d v="2025-04-30T00:00:00"/>
    <s v="Discover Shakespeare Workshop"/>
    <x v="0"/>
    <s v="St. Marks School of Texas "/>
    <s v="10600 Preston Rd."/>
    <n v="75230"/>
    <n v="1"/>
    <n v="0"/>
    <n v="6"/>
    <n v="6"/>
    <m/>
  </r>
  <r>
    <x v="21"/>
    <x v="0"/>
    <d v="2025-04-01T00:00:00"/>
    <d v="2025-04-30T00:00:00"/>
    <s v="Discover Shakespeare Workshop"/>
    <x v="0"/>
    <s v="North Dallas High School "/>
    <s v="3129 N. Haskell Ave."/>
    <n v="75204"/>
    <n v="1"/>
    <n v="0"/>
    <n v="6"/>
    <n v="6"/>
    <m/>
  </r>
  <r>
    <x v="21"/>
    <x v="0"/>
    <d v="2025-04-01T00:00:00"/>
    <d v="2025-04-30T00:00:00"/>
    <s v="Discover Shakespeare Workshop"/>
    <x v="0"/>
    <s v="Townview High School "/>
    <s v="1201 E. 8th St. "/>
    <n v="75203"/>
    <n v="2"/>
    <n v="0"/>
    <n v="94"/>
    <n v="94"/>
    <m/>
  </r>
  <r>
    <x v="27"/>
    <x v="1"/>
    <d v="2025-04-01T00:00:00"/>
    <d v="2025-04-16T00:00:00"/>
    <s v="The Grown-Ups Rehearsal"/>
    <x v="0"/>
    <s v="Teatro Dallas Studio "/>
    <s v="1230 River Bend Dr #111"/>
    <n v="75247"/>
    <n v="11"/>
    <n v="0"/>
    <n v="7"/>
    <n v="7"/>
    <m/>
  </r>
  <r>
    <x v="27"/>
    <x v="0"/>
    <d v="2025-04-01T00:00:00"/>
    <d v="2025-04-30T00:00:00"/>
    <s v="D-PAC"/>
    <x v="0"/>
    <s v="Conrad High School"/>
    <s v="7502 Fair Oaks Ave"/>
    <n v="75231"/>
    <n v="2"/>
    <n v="0"/>
    <n v="10"/>
    <n v="10"/>
    <m/>
  </r>
  <r>
    <x v="27"/>
    <x v="0"/>
    <d v="2025-04-01T00:00:00"/>
    <d v="2025-04-30T00:00:00"/>
    <s v="D-PAC"/>
    <x v="0"/>
    <s v="North Dallas High School "/>
    <s v="3129 N. Haskell Ave."/>
    <n v="75204"/>
    <n v="2"/>
    <n v="0"/>
    <n v="9"/>
    <n v="9"/>
    <m/>
  </r>
  <r>
    <x v="27"/>
    <x v="0"/>
    <d v="2025-04-01T00:00:00"/>
    <d v="2025-04-30T00:00:00"/>
    <s v="D-PAC"/>
    <x v="0"/>
    <s v="Bryan Adams High School"/>
    <s v="2101 Millmar Dr. "/>
    <n v="75228"/>
    <n v="1"/>
    <n v="0"/>
    <n v="24"/>
    <n v="24"/>
    <m/>
  </r>
  <r>
    <x v="27"/>
    <x v="0"/>
    <d v="2025-04-01T00:00:00"/>
    <d v="2025-04-30T00:00:00"/>
    <s v="D-PAC"/>
    <x v="0"/>
    <s v="Hillcrest High School"/>
    <s v="9924 Hillcrest Rd"/>
    <n v="75230"/>
    <n v="1"/>
    <n v="0"/>
    <n v="11"/>
    <n v="11"/>
    <m/>
  </r>
  <r>
    <x v="27"/>
    <x v="0"/>
    <d v="2025-04-01T00:00:00"/>
    <d v="2025-04-30T00:00:00"/>
    <s v="D-PAC"/>
    <x v="0"/>
    <s v="Adamson High School"/>
    <s v="309 E. Ninth St. "/>
    <n v="75203"/>
    <n v="3"/>
    <n v="0"/>
    <n v="3"/>
    <n v="3"/>
    <m/>
  </r>
  <r>
    <x v="27"/>
    <x v="0"/>
    <d v="2025-04-01T00:00:00"/>
    <d v="2025-04-30T00:00:00"/>
    <s v="D-PAC"/>
    <x v="0"/>
    <s v="Skyline High School"/>
    <s v="7777 Forney Rd."/>
    <n v="75227"/>
    <n v="2"/>
    <n v="0"/>
    <n v="9"/>
    <n v="9"/>
    <m/>
  </r>
  <r>
    <x v="27"/>
    <x v="0"/>
    <d v="2025-04-01T00:00:00"/>
    <d v="2025-04-30T00:00:00"/>
    <s v="D-PAC"/>
    <x v="0"/>
    <s v="Carter High School"/>
    <s v="1819 Wheatland"/>
    <n v="75232"/>
    <n v="1"/>
    <n v="0"/>
    <n v="9"/>
    <n v="9"/>
    <m/>
  </r>
  <r>
    <x v="27"/>
    <x v="0"/>
    <d v="2025-04-01T00:00:00"/>
    <d v="2025-04-30T00:00:00"/>
    <s v="D-PAC"/>
    <x v="0"/>
    <s v="Thomas Jefferson"/>
    <s v="4001 Walnut Hill Lane"/>
    <n v="75229"/>
    <n v="1"/>
    <n v="0"/>
    <n v="22"/>
    <n v="22"/>
    <m/>
  </r>
  <r>
    <x v="27"/>
    <x v="0"/>
    <d v="2025-04-01T00:00:00"/>
    <d v="2025-04-30T00:00:00"/>
    <s v="D-PAC"/>
    <x v="0"/>
    <s v="Townview "/>
    <s v="1201 E. 8th St. "/>
    <n v="75203"/>
    <n v="4"/>
    <n v="0"/>
    <n v="73"/>
    <n v="73"/>
    <m/>
  </r>
  <r>
    <x v="27"/>
    <x v="0"/>
    <d v="2025-04-01T00:00:00"/>
    <d v="2025-04-30T00:00:00"/>
    <s v="D-PAC"/>
    <x v="0"/>
    <s v="Barack Obama Male Leadership"/>
    <s v="3030 Stag Rd."/>
    <n v="75241"/>
    <n v="1"/>
    <n v="0"/>
    <n v="10"/>
    <n v="10"/>
    <m/>
  </r>
  <r>
    <x v="22"/>
    <x v="6"/>
    <d v="2025-04-01T00:00:00"/>
    <d v="2025-04-30T00:00:00"/>
    <s v="General attendance for Haegue Yang"/>
    <x v="0"/>
    <s v="Nasher Sculpture Center"/>
    <s v="2001 Flora St. "/>
    <n v="75201"/>
    <n v="21"/>
    <n v="1224"/>
    <n v="5644"/>
    <n v="6868"/>
    <m/>
  </r>
  <r>
    <x v="23"/>
    <x v="0"/>
    <d v="2025-04-01T00:00:00"/>
    <d v="2025-04-30T00:00:00"/>
    <s v="In-School Lessons"/>
    <x v="0"/>
    <s v="Solar Preparatory School for Girls"/>
    <s v="2617 N Henderson Ave"/>
    <n v="75206"/>
    <n v="37"/>
    <n v="4"/>
    <n v="194"/>
    <n v="198"/>
    <m/>
  </r>
  <r>
    <x v="23"/>
    <x v="0"/>
    <d v="2025-04-01T00:00:00"/>
    <d v="2025-04-30T00:00:00"/>
    <s v="In-School Lessons"/>
    <x v="0"/>
    <s v="Irma Rangel Young Women's Leadership School"/>
    <s v="1718 Robert B Cullum Blvd"/>
    <n v="75210"/>
    <n v="31"/>
    <n v="3"/>
    <n v="100"/>
    <n v="103"/>
    <m/>
  </r>
  <r>
    <x v="23"/>
    <x v="0"/>
    <d v="2025-04-01T00:00:00"/>
    <d v="2025-04-30T00:00:00"/>
    <s v="In-School Lessons"/>
    <x v="0"/>
    <s v="W.T. White High School"/>
    <s v="4505 Ridgeside Drive"/>
    <n v="75244"/>
    <n v="6"/>
    <n v="1"/>
    <n v="51"/>
    <n v="52"/>
    <m/>
  </r>
  <r>
    <x v="23"/>
    <x v="0"/>
    <d v="2025-04-01T00:00:00"/>
    <d v="2025-04-30T00:00:00"/>
    <s v="In-School Lessons"/>
    <x v="0"/>
    <s v="Judge Louis A. Bedford Jr. Law Academy"/>
    <s v="1303 Reynoldston Lane"/>
    <n v="75232"/>
    <n v="8"/>
    <n v="1"/>
    <n v="24"/>
    <n v="25"/>
    <m/>
  </r>
  <r>
    <x v="23"/>
    <x v="0"/>
    <d v="2025-04-01T00:00:00"/>
    <d v="2025-04-30T00:00:00"/>
    <s v="In-School Lessons"/>
    <x v="0"/>
    <s v="Dealey Montessori"/>
    <s v="6501 Royal Lane"/>
    <n v="75230"/>
    <n v="3"/>
    <n v="1"/>
    <n v="37"/>
    <n v="38"/>
    <m/>
  </r>
  <r>
    <x v="24"/>
    <x v="7"/>
    <d v="2025-04-01T00:00:00"/>
    <d v="2025-04-30T00:00:00"/>
    <s v="General Admission"/>
    <x v="0"/>
    <s v="Perot Museum of Nature and Science"/>
    <s v="2201 N Field Street"/>
    <n v="75201"/>
    <n v="30"/>
    <n v="47672"/>
    <n v="14562"/>
    <n v="62234"/>
    <m/>
  </r>
  <r>
    <x v="24"/>
    <x v="5"/>
    <d v="2025-04-01T00:00:00"/>
    <d v="2025-04-30T00:00:00"/>
    <s v="Blue Whales: Return of the Giants 3D Film"/>
    <x v="0"/>
    <s v="Perot Museum of Nature and Science"/>
    <s v="2201 N Field Street"/>
    <n v="75201"/>
    <n v="54"/>
    <n v="2632"/>
    <n v="45"/>
    <n v="2677"/>
    <m/>
  </r>
  <r>
    <x v="24"/>
    <x v="5"/>
    <d v="2025-04-01T00:00:00"/>
    <d v="2025-04-30T00:00:00"/>
    <s v="T. REX 3D Film"/>
    <x v="0"/>
    <s v="Perot Museum of Nature and Science"/>
    <s v="2201 N Field Street"/>
    <n v="75201"/>
    <n v="123"/>
    <n v="4323"/>
    <m/>
    <n v="4323"/>
    <m/>
  </r>
  <r>
    <x v="24"/>
    <x v="5"/>
    <d v="2025-04-01T00:00:00"/>
    <d v="2025-04-30T00:00:00"/>
    <s v="Superhuman Body 3D Film"/>
    <x v="0"/>
    <s v="Perot Museum of Nature and Science"/>
    <s v="2201 N Field Street"/>
    <n v="75201"/>
    <n v="55"/>
    <n v="1243"/>
    <m/>
    <n v="1243"/>
    <m/>
  </r>
  <r>
    <x v="24"/>
    <x v="0"/>
    <d v="2025-04-01T00:00:00"/>
    <d v="2025-04-22T00:00:00"/>
    <s v="Onsite Lab: Do Bugs Bug You?"/>
    <x v="0"/>
    <s v="Perot Museum of Nature and Science"/>
    <s v="2201 N Field Street"/>
    <n v="75201"/>
    <n v="5"/>
    <n v="96"/>
    <n v="20"/>
    <n v="116"/>
    <m/>
  </r>
  <r>
    <x v="24"/>
    <x v="0"/>
    <d v="2025-04-01T00:00:00"/>
    <d v="2025-04-29T00:00:00"/>
    <s v="Onsite Lab: Engineers, Assemble!"/>
    <x v="0"/>
    <s v="Perot Museum of Nature and Science"/>
    <s v="2201 N Field Street"/>
    <n v="75201"/>
    <n v="11"/>
    <n v="259"/>
    <n v="37"/>
    <n v="296"/>
    <m/>
  </r>
  <r>
    <x v="24"/>
    <x v="0"/>
    <d v="2025-04-01T00:00:00"/>
    <d v="2025-04-01T00:00:00"/>
    <s v="Tech Truck "/>
    <x v="0"/>
    <s v="United to Learn - Spring Cohort"/>
    <s v="5700 Bexar St"/>
    <s v="75215"/>
    <n v="1"/>
    <m/>
    <n v="14"/>
    <n v="14"/>
    <m/>
  </r>
  <r>
    <x v="24"/>
    <x v="0"/>
    <d v="2025-04-01T00:00:00"/>
    <d v="2025-04-01T00:00:00"/>
    <s v="Tech Truck "/>
    <x v="0"/>
    <s v="United to Learn - Spring Cohort"/>
    <s v="2001 Deer Path Dr"/>
    <s v="75216"/>
    <n v="1"/>
    <m/>
    <n v="22"/>
    <n v="22"/>
    <m/>
  </r>
  <r>
    <x v="24"/>
    <x v="0"/>
    <d v="2025-04-01T00:00:00"/>
    <d v="2025-04-30T00:00:00"/>
    <s v="Bio Lab"/>
    <x v="0"/>
    <s v="Perot Museum of Nature and Science"/>
    <s v="2201 N Field Street"/>
    <n v="75201"/>
    <n v="30"/>
    <n v="4150"/>
    <m/>
    <n v="4150"/>
    <m/>
  </r>
  <r>
    <x v="24"/>
    <x v="0"/>
    <d v="2025-04-01T00:00:00"/>
    <d v="2025-04-30T00:00:00"/>
    <s v="Challenge Lab"/>
    <x v="0"/>
    <s v="Perot Museum of Nature and Science"/>
    <s v="2201 N Field Street"/>
    <n v="75201"/>
    <n v="30"/>
    <n v="7263"/>
    <m/>
    <n v="7263"/>
    <m/>
  </r>
  <r>
    <x v="8"/>
    <x v="0"/>
    <d v="2025-04-01T00:00:00"/>
    <d v="2025-04-30T00:00:00"/>
    <s v="Workshop/Training"/>
    <x v="0"/>
    <s v="Sammons Center for the Arts"/>
    <s v="3630 Harry Hines Blvd"/>
    <n v="75219"/>
    <n v="1"/>
    <m/>
    <n v="32"/>
    <n v="32"/>
    <m/>
  </r>
  <r>
    <x v="8"/>
    <x v="1"/>
    <d v="2025-04-01T00:00:00"/>
    <d v="2025-04-30T00:00:00"/>
    <s v="Rehearsal"/>
    <x v="0"/>
    <s v="Sammons Center for the Arts"/>
    <s v="3630 Harry Hines Blvd"/>
    <n v="75219"/>
    <n v="63"/>
    <m/>
    <n v="4394"/>
    <n v="4394"/>
    <m/>
  </r>
  <r>
    <x v="8"/>
    <x v="5"/>
    <d v="2025-04-01T00:00:00"/>
    <d v="2025-04-30T00:00:00"/>
    <s v="Performance by Others"/>
    <x v="0"/>
    <s v="Sammons Center for the Arts"/>
    <s v="3630 Harry Hines Blvd"/>
    <n v="75219"/>
    <n v="3"/>
    <m/>
    <n v="290"/>
    <n v="290"/>
    <m/>
  </r>
  <r>
    <x v="8"/>
    <x v="3"/>
    <d v="2025-04-01T00:00:00"/>
    <d v="2025-04-30T00:00:00"/>
    <s v="Meetings"/>
    <x v="0"/>
    <s v="Sammons Center for the Arts"/>
    <s v="3630 Harry Hines Blvd"/>
    <n v="75219"/>
    <n v="15"/>
    <m/>
    <n v="195"/>
    <n v="195"/>
    <m/>
  </r>
  <r>
    <x v="8"/>
    <x v="3"/>
    <d v="2025-04-01T00:00:00"/>
    <d v="2025-04-30T00:00:00"/>
    <s v="Auditions"/>
    <x v="0"/>
    <s v="Sammons Center for the Arts"/>
    <s v="3630 Harry Hines Blvd"/>
    <n v="75219"/>
    <n v="0"/>
    <m/>
    <n v="0"/>
    <n v="0"/>
    <m/>
  </r>
  <r>
    <x v="8"/>
    <x v="3"/>
    <d v="2025-04-01T00:00:00"/>
    <d v="2025-04-30T00:00:00"/>
    <s v="Special Events"/>
    <x v="0"/>
    <s v="Sammons Center for the Arts"/>
    <s v="3630 Harry Hines Blvd"/>
    <n v="75219"/>
    <n v="0"/>
    <m/>
    <n v="0"/>
    <n v="0"/>
    <m/>
  </r>
  <r>
    <x v="8"/>
    <x v="5"/>
    <d v="2025-04-01T00:00:00"/>
    <d v="2025-04-30T00:00:00"/>
    <s v="Sammons Jazz Concert"/>
    <x v="0"/>
    <s v="Sammons Center for the Arts"/>
    <s v="3630 Harry Hines Blvd"/>
    <n v="75219"/>
    <n v="1"/>
    <n v="116"/>
    <n v="14"/>
    <n v="130"/>
    <m/>
  </r>
  <r>
    <x v="8"/>
    <x v="5"/>
    <d v="2025-04-01T00:00:00"/>
    <d v="2025-04-30T00:00:00"/>
    <s v="Sammons Cabaret Concert"/>
    <x v="0"/>
    <s v="Sammons Center for the Arts"/>
    <s v="3630 Harry Hines Blvd"/>
    <n v="75219"/>
    <n v="1"/>
    <n v="105"/>
    <n v="10"/>
    <n v="115"/>
    <m/>
  </r>
  <r>
    <x v="8"/>
    <x v="5"/>
    <d v="2025-04-01T00:00:00"/>
    <d v="2025-04-30T00:00:00"/>
    <s v="Sammons Jazz Youth Concert"/>
    <x v="0"/>
    <s v="Sammons Center for the Arts"/>
    <s v="3630 Harry Hines Blvd"/>
    <n v="75219"/>
    <n v="1"/>
    <m/>
    <n v="165"/>
    <n v="165"/>
    <m/>
  </r>
  <r>
    <x v="8"/>
    <x v="3"/>
    <d v="2025-04-01T00:00:00"/>
    <d v="2025-04-30T00:00:00"/>
    <s v="Office Visitors"/>
    <x v="0"/>
    <s v="Sammons Center for the Arts"/>
    <s v="3630 Harry Hines Blvd"/>
    <n v="75219"/>
    <m/>
    <m/>
    <n v="562"/>
    <n v="562"/>
    <m/>
  </r>
  <r>
    <x v="25"/>
    <x v="1"/>
    <d v="2025-04-01T00:00:00"/>
    <d v="2025-04-22T00:00:00"/>
    <s v="Healed"/>
    <x v="0"/>
    <s v="Bryant Hall"/>
    <s v="3400 Blackburn St."/>
    <n v="75219"/>
    <n v="17"/>
    <n v="15"/>
    <m/>
    <n v="15"/>
    <m/>
  </r>
  <r>
    <x v="55"/>
    <x v="1"/>
    <d v="2025-04-01T00:00:00"/>
    <d v="2025-04-06T00:00:00"/>
    <s v="PRETTY FIRE Rehearsals - Week 3"/>
    <x v="0"/>
    <s v="Latino Cultural Center"/>
    <s v="2600 Live Oak, Dallas, Texas 75204"/>
    <m/>
    <n v="5"/>
    <n v="0"/>
    <n v="7"/>
    <n v="7"/>
    <m/>
  </r>
  <r>
    <x v="26"/>
    <x v="7"/>
    <d v="2025-04-01T00:00:00"/>
    <d v="2025-04-06T00:00:00"/>
    <s v="History of TBAAL"/>
    <x v="0"/>
    <s v="TBAAL "/>
    <s v="1309 Canton Street"/>
    <n v="75202"/>
    <n v="1"/>
    <n v="0"/>
    <n v="844"/>
    <n v="844"/>
    <m/>
  </r>
  <r>
    <x v="26"/>
    <x v="3"/>
    <d v="2025-04-01T00:00:00"/>
    <d v="2025-04-01T00:00:00"/>
    <s v="Whitney Warren Meeting"/>
    <x v="0"/>
    <s v="TBAAL "/>
    <s v="1309 Canton Street"/>
    <n v="75202"/>
    <n v="1"/>
    <n v="0"/>
    <n v="15"/>
    <n v="15"/>
    <m/>
  </r>
  <r>
    <x v="28"/>
    <x v="1"/>
    <d v="2025-04-01T00:00:00"/>
    <d v="2025-04-30T00:00:00"/>
    <s v="Company Rehearsal "/>
    <x v="0"/>
    <s v="Bruce Wood Dance Studio"/>
    <s v="101 Howell St."/>
    <n v="75207"/>
    <n v="24"/>
    <m/>
    <n v="17"/>
    <n v="17"/>
    <n v="10"/>
  </r>
  <r>
    <x v="28"/>
    <x v="0"/>
    <d v="2025-04-01T00:00:00"/>
    <d v="2025-04-30T00:00:00"/>
    <s v="Company Class "/>
    <x v="0"/>
    <s v="Bruce Wood Dance Studio"/>
    <s v="101 Howell St."/>
    <n v="75207"/>
    <n v="24"/>
    <m/>
    <n v="17"/>
    <n v="17"/>
    <n v="10"/>
  </r>
  <r>
    <x v="28"/>
    <x v="0"/>
    <d v="2025-04-01T00:00:00"/>
    <d v="2025-04-30T00:00:00"/>
    <s v="Wood|Works Open Company Class "/>
    <x v="0"/>
    <s v="Bruce Wood Dance Studio"/>
    <s v="101 Howell St."/>
    <n v="75207"/>
    <n v="11"/>
    <n v="9"/>
    <n v="1"/>
    <n v="10"/>
    <n v="13"/>
  </r>
  <r>
    <x v="28"/>
    <x v="0"/>
    <d v="2025-04-01T00:00:00"/>
    <d v="2025-04-30T00:00:00"/>
    <s v="For Oak Cliff Outreach Classes "/>
    <x v="0"/>
    <s v="For Oak Cliff Community Center"/>
    <s v="907 E Ledbetter Dr"/>
    <n v="75216"/>
    <n v="6"/>
    <n v="0"/>
    <n v="53"/>
    <n v="53"/>
    <m/>
  </r>
  <r>
    <x v="28"/>
    <x v="0"/>
    <d v="2025-04-01T00:00:00"/>
    <d v="2025-04-30T00:00:00"/>
    <s v="Nexus Outreach Classes "/>
    <x v="0"/>
    <s v="Nexus Recovery Center"/>
    <s v="8733 La Prada Dr"/>
    <n v="75228"/>
    <n v="4"/>
    <m/>
    <n v="20"/>
    <n v="20"/>
    <m/>
  </r>
  <r>
    <x v="28"/>
    <x v="0"/>
    <d v="2025-04-01T00:00:00"/>
    <d v="2025-04-30T00:00:00"/>
    <s v="CC Young Outreach Classes "/>
    <x v="0"/>
    <s v="CC Young Senior Residency"/>
    <s v="4847 W Lawther Dr"/>
    <n v="75214"/>
    <n v="2"/>
    <m/>
    <n v="2"/>
    <n v="2"/>
    <m/>
  </r>
  <r>
    <x v="28"/>
    <x v="0"/>
    <d v="2025-04-01T00:00:00"/>
    <d v="2025-04-30T00:00:00"/>
    <s v="Heart House Outreach Classes"/>
    <x v="0"/>
    <s v="Heart House"/>
    <s v="6731 Larmanda St"/>
    <n v="75231"/>
    <n v="6"/>
    <m/>
    <n v="75"/>
    <n v="75"/>
    <m/>
  </r>
  <r>
    <x v="28"/>
    <x v="0"/>
    <d v="2025-04-01T00:00:00"/>
    <d v="2025-04-30T00:00:00"/>
    <s v="Mosaic Outreach Classes "/>
    <x v="0"/>
    <s v="Mosaic Family Services"/>
    <s v="12225 Greenville Ave "/>
    <n v="75243"/>
    <n v="3"/>
    <m/>
    <n v="13"/>
    <n v="13"/>
    <m/>
  </r>
  <r>
    <x v="28"/>
    <x v="2"/>
    <d v="2025-04-01T00:00:00"/>
    <d v="2025-05-31T00:00:00"/>
    <s v="DISD Pilot Dance Education Program"/>
    <x v="0"/>
    <s v="Dallasisd MS: Long, Marsh, Walker &amp; HS:White, Molina"/>
    <s v="6116 Reiger Ave; 3838 Crown Shore Dr; 12532 Nuestra Dr; 4505 Ridgeside Dr., 2355 Duncanville Rd"/>
    <s v="75214, 75230, 75244, 75211"/>
    <m/>
    <m/>
    <n v="370"/>
    <n v="370"/>
    <m/>
  </r>
  <r>
    <x v="28"/>
    <x v="2"/>
    <d v="2025-04-01T00:00:00"/>
    <d v="2025-05-31T00:00:00"/>
    <s v="DISD Pilot Dance Education Program"/>
    <x v="0"/>
    <s v="Dallasisd MS: Long, Marsh, Walker &amp; HS:White, Molina"/>
    <s v="6116 Reiger Ave; 3838 Crown Shore Dr; 12532 Nuestra Dr; 4505 Ridgeside Dr., 2355 Duncanville Rd"/>
    <s v="75214, 75230, 75244, 75211"/>
    <n v="17"/>
    <m/>
    <n v="370"/>
    <n v="370"/>
    <m/>
  </r>
  <r>
    <x v="33"/>
    <x v="5"/>
    <d v="2025-04-01T00:00:00"/>
    <d v="2025-04-01T00:00:00"/>
    <s v="Touring Opera Performance"/>
    <x v="0"/>
    <s v="Bishop Arts STEAM Academy"/>
    <s v="201 N Adams Ave"/>
    <n v="75208"/>
    <n v="1"/>
    <n v="0"/>
    <n v="135"/>
    <n v="135"/>
    <m/>
  </r>
  <r>
    <x v="29"/>
    <x v="0"/>
    <d v="2025-04-01T00:00:00"/>
    <d v="2025-04-01T00:00:00"/>
    <s v="Flamenkitos"/>
    <x v="0"/>
    <s v="Sanger Elementary"/>
    <s v="8410 San Leandro Dr, Dallas, TX 75218"/>
    <n v="75218"/>
    <n v="1"/>
    <m/>
    <n v="55"/>
    <n v="55"/>
    <m/>
  </r>
  <r>
    <x v="29"/>
    <x v="0"/>
    <d v="2025-04-01T00:00:00"/>
    <d v="2025-04-01T00:00:00"/>
    <s v="Flamenkitos"/>
    <x v="0"/>
    <s v="Eladio"/>
    <s v="4500 Bernal Dr, Dallas, TX 75212"/>
    <n v="75212"/>
    <n v="1"/>
    <m/>
    <n v="20"/>
    <n v="20"/>
    <m/>
  </r>
  <r>
    <x v="29"/>
    <x v="0"/>
    <d v="2025-04-01T00:00:00"/>
    <d v="2025-04-01T00:00:00"/>
    <s v="Flamenkitos"/>
    <x v="0"/>
    <s v="Silberstein"/>
    <s v="3101 Lawnview Ave, Dallas, TX 75227"/>
    <n v="75227"/>
    <n v="1"/>
    <m/>
    <n v="15"/>
    <n v="15"/>
    <m/>
  </r>
  <r>
    <x v="29"/>
    <x v="1"/>
    <d v="2025-04-01T00:00:00"/>
    <d v="2025-04-06T00:00:00"/>
    <s v="Fiesta Flamenca"/>
    <x v="0"/>
    <s v="Estudio Flamenco Dallas"/>
    <s v="4414 Rusk Ave. "/>
    <n v="75204"/>
    <n v="1"/>
    <m/>
    <n v="8"/>
    <n v="8"/>
    <m/>
  </r>
  <r>
    <x v="30"/>
    <x v="5"/>
    <d v="2025-04-01T00:00:00"/>
    <d v="2025-04-20T00:00:00"/>
    <s v="Intimate Apparel"/>
    <x v="0"/>
    <s v="Norma Young Arena Stage"/>
    <s v="2688 Laclede St., #120"/>
    <n v="75201"/>
    <n v="629"/>
    <n v="176"/>
    <n v="453"/>
    <n v="629"/>
    <m/>
  </r>
  <r>
    <x v="54"/>
    <x v="1"/>
    <d v="2025-04-01T00:00:00"/>
    <d v="2025-04-11T00:00:00"/>
    <s v="Xanadu Rehearsal"/>
    <x v="0"/>
    <s v="Uptown Players Offices"/>
    <s v="1327 Motor Circle"/>
    <n v="75207"/>
    <n v="9"/>
    <n v="0"/>
    <n v="20"/>
    <n v="20"/>
    <m/>
  </r>
  <r>
    <x v="7"/>
    <x v="0"/>
    <d v="2025-04-01T00:00:00"/>
    <d v="2025-04-30T00:00:00"/>
    <s v="COD: Launching Signature Practices"/>
    <x v="1"/>
    <s v="Virtual"/>
    <s v="Virtual"/>
    <s v="Virtual"/>
    <n v="1"/>
    <n v="0"/>
    <n v="1"/>
    <n v="1"/>
    <m/>
  </r>
  <r>
    <x v="7"/>
    <x v="0"/>
    <d v="2025-04-01T00:00:00"/>
    <d v="2025-04-30T00:00:00"/>
    <s v="COD: SEL 201"/>
    <x v="1"/>
    <s v="Virtual"/>
    <s v="Virtual"/>
    <s v="Virtual"/>
    <n v="1"/>
    <n v="0"/>
    <n v="2"/>
    <n v="2"/>
    <m/>
  </r>
  <r>
    <x v="43"/>
    <x v="5"/>
    <d v="2025-04-01T00:00:00"/>
    <d v="2025-04-01T00:00:00"/>
    <s v="Concerts for Seniors - Dallas Area"/>
    <x v="0"/>
    <s v="Lakewest Rehabilitation and Skilled Care"/>
    <s v="2450 Bickers Street"/>
    <s v="75212"/>
    <n v="1"/>
    <n v="0"/>
    <n v="35"/>
    <n v="35"/>
    <m/>
  </r>
  <r>
    <x v="43"/>
    <x v="5"/>
    <d v="2025-04-01T00:00:00"/>
    <d v="2025-04-01T00:00:00"/>
    <s v="Concerts for Seniors - Dallas Area"/>
    <x v="0"/>
    <s v="Lakewest Rehabilitation and Skilled Care"/>
    <s v="2450 Bickers Street"/>
    <s v="75212"/>
    <n v="1"/>
    <n v="0"/>
    <n v="35"/>
    <n v="35"/>
    <m/>
  </r>
  <r>
    <x v="1"/>
    <x v="0"/>
    <d v="2025-04-01T00:00:00"/>
    <d v="2025-04-08T00:00:00"/>
    <s v="Virtual Learning"/>
    <x v="1"/>
    <s v="Virtual Learning"/>
    <s v="8117 Preston road Dallas TX"/>
    <n v="75225"/>
    <n v="2"/>
    <m/>
    <n v="8"/>
    <n v="8"/>
    <m/>
  </r>
  <r>
    <x v="15"/>
    <x v="3"/>
    <d v="2025-04-01T00:00:00"/>
    <d v="2025-04-30T00:00:00"/>
    <s v="research requests"/>
    <x v="1"/>
    <s v="Hall of State"/>
    <s v="3939 Grand Avenue"/>
    <n v="75210"/>
    <n v="30"/>
    <s v="X"/>
    <n v="0"/>
    <n v="0"/>
    <m/>
  </r>
  <r>
    <x v="10"/>
    <x v="0"/>
    <d v="2025-04-01T00:00:00"/>
    <d v="2025-04-30T00:00:00"/>
    <s v="Metal Sculpture"/>
    <x v="1"/>
    <s v="Creative Arts Center of Dallas"/>
    <s v="2360 Laughlin Drive"/>
    <n v="75228"/>
    <n v="1"/>
    <n v="5"/>
    <n v="0"/>
    <n v="5"/>
    <m/>
  </r>
  <r>
    <x v="10"/>
    <x v="0"/>
    <d v="2025-04-01T00:00:00"/>
    <d v="2025-04-30T00:00:00"/>
    <s v="Zoom Oil Painting"/>
    <x v="1"/>
    <s v="Creative Arts Center of Dallas"/>
    <s v="2358 Laughlin Drive"/>
    <n v="75226"/>
    <n v="1"/>
    <n v="5"/>
    <n v="0"/>
    <n v="5"/>
    <m/>
  </r>
  <r>
    <x v="18"/>
    <x v="0"/>
    <d v="2025-04-02T00:00:00"/>
    <d v="2025-04-30T00:00:00"/>
    <s v="Inter. WED Dance w live guitar - "/>
    <x v="0"/>
    <s v="North Texas Performing Arts"/>
    <s v="12300 N Inwood Rd "/>
    <n v="75244"/>
    <n v="4"/>
    <n v="0"/>
    <n v="8"/>
    <n v="32"/>
    <m/>
  </r>
  <r>
    <x v="18"/>
    <x v="0"/>
    <d v="2025-04-02T00:00:00"/>
    <d v="2025-04-30T00:00:00"/>
    <s v="WED Music Class "/>
    <x v="0"/>
    <s v="North Texas Performing Arts"/>
    <s v="12300 N Inwood Rd "/>
    <n v="75244"/>
    <n v="4"/>
    <n v="0"/>
    <n v="7"/>
    <n v="28"/>
    <m/>
  </r>
  <r>
    <x v="0"/>
    <x v="0"/>
    <d v="2025-04-02T00:00:00"/>
    <d v="2025-04-02T00:00:00"/>
    <s v="Senior Ballet Folklorico Company"/>
    <x v="0"/>
    <s v="Exall Park Recreation Center"/>
    <s v="1355 Adair St, Dallas, TX"/>
    <n v="75204"/>
    <n v="1"/>
    <n v="3"/>
    <n v="0"/>
    <n v="3"/>
    <m/>
  </r>
  <r>
    <x v="0"/>
    <x v="0"/>
    <d v="2025-04-02T00:00:00"/>
    <d v="2025-04-02T00:00:00"/>
    <s v="Classical Ballet Kids"/>
    <x v="0"/>
    <s v="Bachman Recreation Center"/>
    <s v="2750 Bachman Dr, Dallas, TX"/>
    <n v="75220"/>
    <n v="1"/>
    <n v="8"/>
    <n v="0"/>
    <n v="8"/>
    <m/>
  </r>
  <r>
    <x v="0"/>
    <x v="0"/>
    <d v="2025-04-02T00:00:00"/>
    <d v="2025-04-02T00:00:00"/>
    <s v="Ballet Folklorico Kids"/>
    <x v="0"/>
    <s v="Bachman Recreation Center"/>
    <s v="2750 Bachman Dr, Dallas, TX"/>
    <n v="75220"/>
    <n v="1"/>
    <n v="14"/>
    <n v="0"/>
    <n v="14"/>
    <m/>
  </r>
  <r>
    <x v="0"/>
    <x v="1"/>
    <d v="2025-04-02T00:00:00"/>
    <d v="2025-04-02T00:00:00"/>
    <s v="Junior Professional Company"/>
    <x v="0"/>
    <s v="Anita Martinez Recreation Center"/>
    <s v="3212 N Winnetka Ave, Dallas, TX 75212"/>
    <m/>
    <n v="1"/>
    <n v="11"/>
    <n v="0"/>
    <n v="11"/>
    <m/>
  </r>
  <r>
    <x v="1"/>
    <x v="0"/>
    <d v="2025-04-02T00:00:00"/>
    <d v="2025-04-09T00:00:00"/>
    <s v="Streamliners ECRR"/>
    <x v="0"/>
    <s v="Uplift White rock prep "/>
    <s v="7370 Valley Glen Drive Dallas TX"/>
    <n v="75228"/>
    <n v="8"/>
    <m/>
    <n v="80"/>
    <n v="80"/>
    <m/>
  </r>
  <r>
    <x v="7"/>
    <x v="0"/>
    <d v="2025-04-02T00:00:00"/>
    <d v="2025-04-02T00:00:00"/>
    <s v="Thriving Minds After School "/>
    <x v="0"/>
    <s v="Anne Frank Elementary School"/>
    <s v="5201 Celestial Rd"/>
    <n v="75254"/>
    <n v="1"/>
    <n v="0"/>
    <n v="30"/>
    <n v="30"/>
    <m/>
  </r>
  <r>
    <x v="7"/>
    <x v="0"/>
    <d v="2025-04-02T00:00:00"/>
    <d v="2025-04-02T00:00:00"/>
    <s v="Thriving Minds After School"/>
    <x v="0"/>
    <s v="Lakewood Elementary School"/>
    <s v="3000 Hillbrook St"/>
    <n v="75214"/>
    <n v="1"/>
    <n v="0"/>
    <n v="39"/>
    <n v="39"/>
    <m/>
  </r>
  <r>
    <x v="7"/>
    <x v="0"/>
    <d v="2025-04-02T00:00:00"/>
    <d v="2025-04-02T00:00:00"/>
    <s v="Thriving Minds After School"/>
    <x v="0"/>
    <s v="Nathan Adams Elementary School"/>
    <s v="12601 Welch Rd"/>
    <n v="75244"/>
    <n v="1"/>
    <n v="0"/>
    <n v="26"/>
    <n v="26"/>
    <m/>
  </r>
  <r>
    <x v="7"/>
    <x v="0"/>
    <d v="2025-04-02T00:00:00"/>
    <d v="2025-04-02T00:00:00"/>
    <s v="Thriving Minds After School"/>
    <x v="0"/>
    <s v="Prestonwood Montessori at E.D. Walker"/>
    <s v="5700 Wozencraft Dr"/>
    <s v=" 75230"/>
    <n v="1"/>
    <n v="0"/>
    <n v="53"/>
    <n v="53"/>
    <m/>
  </r>
  <r>
    <x v="7"/>
    <x v="0"/>
    <d v="2025-04-02T00:00:00"/>
    <d v="2025-04-02T00:00:00"/>
    <s v="Thriving Minds After School"/>
    <x v="0"/>
    <s v="Rosemont Lower School"/>
    <s v="1919 Stevens Forest Dr"/>
    <n v="75208"/>
    <n v="1"/>
    <n v="0"/>
    <n v="76"/>
    <n v="76"/>
    <m/>
  </r>
  <r>
    <x v="7"/>
    <x v="0"/>
    <d v="2025-04-02T00:00:00"/>
    <d v="2025-04-02T00:00:00"/>
    <s v="Thriving Minds After School"/>
    <x v="0"/>
    <s v="Rosemont Upper School"/>
    <s v="719 N Montclair Ave"/>
    <n v="75208"/>
    <n v="1"/>
    <n v="0"/>
    <n v="12"/>
    <n v="12"/>
    <m/>
  </r>
  <r>
    <x v="7"/>
    <x v="0"/>
    <d v="2025-04-02T00:00:00"/>
    <d v="2025-04-02T00:00:00"/>
    <s v="Thriving Minds After School"/>
    <x v="0"/>
    <s v="Harry C. Withers Elementary School"/>
    <s v="3959 Northhaven Rd"/>
    <n v="75229"/>
    <n v="1"/>
    <n v="0"/>
    <n v="67"/>
    <n v="67"/>
    <m/>
  </r>
  <r>
    <x v="7"/>
    <x v="0"/>
    <d v="2025-04-02T00:00:00"/>
    <d v="2025-04-02T00:00:00"/>
    <s v="Understanding Youth Mental Health 101"/>
    <x v="0"/>
    <s v="Big Thought HQ"/>
    <s v="1409 Botham Jean Blvd., Suite 1015"/>
    <n v="75215"/>
    <n v="1"/>
    <n v="0"/>
    <n v="12"/>
    <n v="12"/>
    <m/>
  </r>
  <r>
    <x v="7"/>
    <x v="0"/>
    <d v="2025-04-02T00:00:00"/>
    <d v="2025-04-02T00:00:00"/>
    <s v="Strong Foundations Implementation Math"/>
    <x v="0"/>
    <s v="Big Thought HQ"/>
    <s v="1409 Botham Jean Blvd., Suite 1015"/>
    <n v="75215"/>
    <n v="1"/>
    <n v="0"/>
    <n v="6"/>
    <n v="6"/>
    <m/>
  </r>
  <r>
    <x v="7"/>
    <x v="0"/>
    <d v="2025-04-02T00:00:00"/>
    <d v="2025-04-02T00:00:00"/>
    <s v="6DQ-R - Observation"/>
    <x v="0"/>
    <s v="Anne Frank Elementary School"/>
    <s v="5201 Celestial Rd"/>
    <n v="75254"/>
    <n v="1"/>
    <n v="0"/>
    <n v="7"/>
    <n v="7"/>
    <m/>
  </r>
  <r>
    <x v="7"/>
    <x v="0"/>
    <d v="2025-04-02T00:00:00"/>
    <d v="2025-04-02T00:00:00"/>
    <s v="Thriving Minds After School"/>
    <x v="0"/>
    <s v="Montessori Academy at Onesimo Hernandez"/>
    <s v="5555 Maple Ave"/>
    <n v="75235"/>
    <n v="1"/>
    <n v="0"/>
    <n v="40"/>
    <n v="40"/>
    <m/>
  </r>
  <r>
    <x v="9"/>
    <x v="1"/>
    <d v="2025-04-02T00:00:00"/>
    <d v="2025-04-02T00:00:00"/>
    <s v="Medea Workshop"/>
    <x v="0"/>
    <s v="Dallas Childrens Theatre"/>
    <s v="5938 Skillman St, Dallas, TX "/>
    <n v="75231"/>
    <n v="1"/>
    <n v="7"/>
    <m/>
    <n v="7"/>
    <m/>
  </r>
  <r>
    <x v="13"/>
    <x v="4"/>
    <d v="2025-04-02T00:00:00"/>
    <d v="2025-04-23T00:00:00"/>
    <s v="Curtains Up On Literacy- Elm- classes"/>
    <x v="0"/>
    <s v="Literacy Achieves- Elm-East Dallas Campus"/>
    <s v="629 N. Peak St."/>
    <n v="75246"/>
    <n v="4"/>
    <m/>
    <n v="13"/>
    <n v="13"/>
    <m/>
  </r>
  <r>
    <x v="13"/>
    <x v="3"/>
    <d v="2025-04-02T00:00:00"/>
    <d v="2025-04-27T00:00:00"/>
    <s v="Rentals- non-arts"/>
    <x v="0"/>
    <s v="Rosewood Center for Family Arts"/>
    <s v="5938 Skillman St"/>
    <n v="75231"/>
    <n v="6"/>
    <m/>
    <n v="185"/>
    <n v="185"/>
    <m/>
  </r>
  <r>
    <x v="14"/>
    <x v="9"/>
    <d v="2025-04-02T00:00:00"/>
    <d v="2025-04-02T00:00:00"/>
    <s v="Little Elm High School"/>
    <x v="0"/>
    <s v="The Sixth Floor Museum at Dealey Plaza"/>
    <s v="411 Elm Street"/>
    <n v="75202"/>
    <n v="1"/>
    <n v="35"/>
    <n v="3"/>
    <n v="38"/>
    <m/>
  </r>
  <r>
    <x v="14"/>
    <x v="0"/>
    <d v="2025-04-02T00:00:00"/>
    <d v="2025-04-02T00:00:00"/>
    <s v="Little Elm High School"/>
    <x v="0"/>
    <s v="The Sixth Floor Museum at Dealey Plaza"/>
    <s v="411 Elm Street"/>
    <n v="75202"/>
    <n v="1"/>
    <n v="38"/>
    <n v="0"/>
    <n v="38"/>
    <s v=" "/>
  </r>
  <r>
    <x v="16"/>
    <x v="0"/>
    <d v="2025-04-02T00:00:00"/>
    <d v="2025-04-02T00:00:00"/>
    <s v="Go van Gogh"/>
    <x v="0"/>
    <s v="Sam Houston PL Prep Elementary"/>
    <s v="2827 Throckmorton St"/>
    <n v="75219"/>
    <n v="4"/>
    <m/>
    <n v="68"/>
    <n v="68"/>
    <m/>
  </r>
  <r>
    <x v="16"/>
    <x v="7"/>
    <d v="2025-04-02T00:00:00"/>
    <d v="2025-04-30T00:00:00"/>
    <s v="Dallas Museum of Art"/>
    <x v="0"/>
    <s v="Dallas Museum of Art"/>
    <s v="1717 N Harwood"/>
    <n v="75201"/>
    <n v="21"/>
    <m/>
    <n v="24895"/>
    <n v="24895"/>
    <m/>
  </r>
  <r>
    <x v="16"/>
    <x v="6"/>
    <d v="2025-04-02T00:00:00"/>
    <d v="2025-04-30T00:00:00"/>
    <s v="Marisol"/>
    <x v="0"/>
    <s v="Dallas Museum of Art"/>
    <s v="1717 N Harwood"/>
    <n v="75201"/>
    <n v="21"/>
    <n v="2664"/>
    <n v="1104"/>
    <n v="3768"/>
    <m/>
  </r>
  <r>
    <x v="16"/>
    <x v="6"/>
    <d v="2025-04-02T00:00:00"/>
    <d v="2025-04-30T00:00:00"/>
    <s v="Kier Collection of Islamic Art"/>
    <x v="0"/>
    <s v="Dallas Museum of Art"/>
    <s v="1717 N Harwood"/>
    <n v="75201"/>
    <n v="21"/>
    <m/>
    <n v="8483"/>
    <n v="8483"/>
    <m/>
  </r>
  <r>
    <x v="16"/>
    <x v="6"/>
    <d v="2025-04-02T00:00:00"/>
    <d v="2025-04-13T00:00:00"/>
    <s v="When You See Me"/>
    <x v="0"/>
    <s v="Dallas Museum of Art"/>
    <s v="1717 N Harwood"/>
    <n v="75201"/>
    <n v="10"/>
    <n v="1384"/>
    <n v="1352"/>
    <n v="2736"/>
    <m/>
  </r>
  <r>
    <x v="40"/>
    <x v="2"/>
    <d v="2025-04-02T00:00:00"/>
    <d v="2025-04-02T00:00:00"/>
    <s v="Educational outreach"/>
    <x v="0"/>
    <s v="Carter High School"/>
    <s v="1819 W. Wheatland Rd."/>
    <n v="75232"/>
    <n v="1"/>
    <m/>
    <n v="20"/>
    <n v="20"/>
    <m/>
  </r>
  <r>
    <x v="51"/>
    <x v="0"/>
    <d v="2025-04-02T00:00:00"/>
    <d v="2025-04-02T00:00:00"/>
    <s v="Dallas Literary Festival"/>
    <x v="0"/>
    <s v="SMU"/>
    <s v="6425 Boaz Ln"/>
    <n v="75205"/>
    <n v="1"/>
    <n v="0"/>
    <n v="150"/>
    <n v="150"/>
    <m/>
  </r>
  <r>
    <x v="51"/>
    <x v="0"/>
    <d v="2025-04-02T00:00:00"/>
    <d v="2025-04-02T00:00:00"/>
    <s v="OutLoud Voices: Afterschool Arts Workshops"/>
    <x v="0"/>
    <s v="Bath House Cultural Center"/>
    <s v="521 E Lawther "/>
    <n v="75218"/>
    <n v="1"/>
    <n v="0"/>
    <n v="15"/>
    <n v="15"/>
    <m/>
  </r>
  <r>
    <x v="23"/>
    <x v="1"/>
    <d v="2025-04-02T00:00:00"/>
    <d v="2025-04-04T00:00:00"/>
    <s v="On the Eve of Rose Sunday, orchestra rehearsals"/>
    <x v="0"/>
    <s v="Zion Lutheran Church"/>
    <s v="6121 E Lovers Lane"/>
    <n v="75214"/>
    <n v="3"/>
    <n v="20"/>
    <n v="0"/>
    <n v="20"/>
    <m/>
  </r>
  <r>
    <x v="24"/>
    <x v="0"/>
    <d v="2025-04-02T00:00:00"/>
    <d v="2025-04-25T00:00:00"/>
    <s v="Onsite Lab: Chemistry Detectives"/>
    <x v="0"/>
    <s v="Perot Museum of Nature and Science"/>
    <s v="2201 N Field Street"/>
    <n v="75201"/>
    <n v="2"/>
    <n v="40"/>
    <n v="6"/>
    <n v="46"/>
    <m/>
  </r>
  <r>
    <x v="24"/>
    <x v="0"/>
    <d v="2025-04-02T00:00:00"/>
    <d v="2025-04-09T00:00:00"/>
    <s v="Onsite Lab: More than Meets the Eye - Dissection"/>
    <x v="0"/>
    <s v="Perot Museum of Nature and Science"/>
    <s v="2201 N Field Street"/>
    <n v="75201"/>
    <n v="2"/>
    <n v="57"/>
    <n v="8"/>
    <n v="65"/>
    <m/>
  </r>
  <r>
    <x v="24"/>
    <x v="0"/>
    <d v="2025-04-02T00:00:00"/>
    <d v="2025-04-04T00:00:00"/>
    <s v="Onsite Lab: What's the Matter"/>
    <x v="0"/>
    <s v="Perot Museum of Nature and Science"/>
    <s v="2201 N Field Street"/>
    <n v="75201"/>
    <n v="6"/>
    <n v="170"/>
    <n v="25"/>
    <n v="195"/>
    <m/>
  </r>
  <r>
    <x v="24"/>
    <x v="0"/>
    <d v="2025-04-02T00:00:00"/>
    <d v="2025-04-02T00:00:00"/>
    <s v="Outreach Lab: Adapt to Survive 2.0"/>
    <x v="0"/>
    <s v="Felix G. Botello Elementary School"/>
    <s v="225 South Marsalis Avenue"/>
    <n v="75203"/>
    <n v="8"/>
    <m/>
    <n v="260"/>
    <n v="260"/>
    <m/>
  </r>
  <r>
    <x v="24"/>
    <x v="0"/>
    <d v="2025-04-02T00:00:00"/>
    <d v="2025-04-02T00:00:00"/>
    <s v="Outreach Lab: More than Meets the Eye - Dissection"/>
    <x v="0"/>
    <s v="Uplift Heights Preparatory - Secondary"/>
    <s v="2806 Canada Drive"/>
    <n v="75212"/>
    <n v="4"/>
    <m/>
    <n v="124"/>
    <n v="124"/>
    <m/>
  </r>
  <r>
    <x v="24"/>
    <x v="0"/>
    <d v="2025-04-02T00:00:00"/>
    <d v="2025-04-02T00:00:00"/>
    <s v="Tech Truck "/>
    <x v="0"/>
    <s v="EB Comstock Middle School"/>
    <s v="7044 Hodde St"/>
    <s v="75217"/>
    <n v="1"/>
    <m/>
    <n v="20"/>
    <n v="20"/>
    <m/>
  </r>
  <r>
    <x v="24"/>
    <x v="3"/>
    <d v="2025-04-02T00:00:00"/>
    <d v="2025-04-30T00:00:00"/>
    <s v="Facility Rentals"/>
    <x v="0"/>
    <s v="Perot Museum of Nature and Science"/>
    <s v="2201 N Field Street"/>
    <n v="75201"/>
    <n v="18"/>
    <n v="3812"/>
    <m/>
    <n v="3812"/>
    <m/>
  </r>
  <r>
    <x v="47"/>
    <x v="1"/>
    <d v="2025-04-02T00:00:00"/>
    <d v="2025-04-02T00:00:00"/>
    <s v="Scenic Design Meeting"/>
    <x v="0"/>
    <s v="TD STUDIO"/>
    <s v="1230 River Bend Dr. #111"/>
    <n v="75247"/>
    <n v="1"/>
    <n v="0"/>
    <n v="4"/>
    <n v="4"/>
    <m/>
  </r>
  <r>
    <x v="37"/>
    <x v="8"/>
    <d v="2025-04-02T00:00:00"/>
    <d v="2025-04-02T00:00:00"/>
    <s v="2425-164A The Dallas Literary Festival"/>
    <x v="0"/>
    <s v="Southern Methodist University"/>
    <s v="6425 Boaz Avenue"/>
    <n v="75205"/>
    <n v="1"/>
    <n v="0"/>
    <n v="75"/>
    <n v="75"/>
    <m/>
  </r>
  <r>
    <x v="43"/>
    <x v="5"/>
    <d v="2025-04-02T00:00:00"/>
    <d v="2025-04-02T00:00:00"/>
    <s v="Concerts for Seniors - Dallas Area"/>
    <x v="0"/>
    <s v="NorthPark Presbyterian Church"/>
    <s v="9555 N Central Expy "/>
    <s v="75231"/>
    <n v="1"/>
    <n v="0"/>
    <n v="24"/>
    <n v="24"/>
    <m/>
  </r>
  <r>
    <x v="43"/>
    <x v="5"/>
    <d v="2025-04-02T00:00:00"/>
    <d v="2025-04-02T00:00:00"/>
    <s v="Concerts for Seniors - Dallas Area"/>
    <x v="0"/>
    <s v="NorthPark Presbyterian Church"/>
    <s v="9555 N Central Expy "/>
    <s v="75231"/>
    <n v="1"/>
    <n v="0"/>
    <n v="24"/>
    <n v="24"/>
    <m/>
  </r>
  <r>
    <x v="13"/>
    <x v="3"/>
    <d v="2025-04-03T00:00:00"/>
    <d v="2025-04-24T00:00:00"/>
    <s v="Children's Health streaming events- virtual"/>
    <x v="1"/>
    <s v="VIRTUAL"/>
    <s v="VIRTUAL"/>
    <s v="VIRTUAL"/>
    <n v="4"/>
    <m/>
    <n v="300"/>
    <n v="300"/>
    <m/>
  </r>
  <r>
    <x v="13"/>
    <x v="3"/>
    <d v="2025-04-03T00:00:00"/>
    <d v="2025-04-24T00:00:00"/>
    <s v="Children's Health streaming events- virtual (simulcast for Outside Dallas attendees)"/>
    <x v="1"/>
    <s v="VIRTUAL"/>
    <s v="VIRTUAL"/>
    <s v="VIRTUAL"/>
    <n v="4"/>
    <m/>
    <m/>
    <n v="0"/>
    <m/>
  </r>
  <r>
    <x v="18"/>
    <x v="0"/>
    <d v="2025-04-03T00:00:00"/>
    <d v="2025-04-24T00:00:00"/>
    <s v="Biligual Yoga THURS  9 am - 10am"/>
    <x v="0"/>
    <s v="La Cantera Arts Conservatory"/>
    <s v="1050 N Westmoreland #328"/>
    <n v="75211"/>
    <n v="3"/>
    <n v="0"/>
    <n v="5"/>
    <n v="15"/>
    <m/>
  </r>
  <r>
    <x v="18"/>
    <x v="5"/>
    <d v="2025-04-03T00:00:00"/>
    <d v="2025-04-03T00:00:00"/>
    <s v="Cafe Madrid"/>
    <x v="0"/>
    <s v="Travis "/>
    <m/>
    <m/>
    <m/>
    <m/>
    <m/>
    <n v="0"/>
    <m/>
  </r>
  <r>
    <x v="0"/>
    <x v="1"/>
    <d v="2025-04-03T00:00:00"/>
    <d v="2025-04-03T00:00:00"/>
    <s v="Children's Professional Ballet Folklorico Company"/>
    <x v="0"/>
    <s v="Anita Martinez Recreation Center"/>
    <s v="3212 N Winnetka Ave, Dallas, TX 75212"/>
    <m/>
    <n v="1"/>
    <n v="12"/>
    <n v="0"/>
    <n v="12"/>
    <m/>
  </r>
  <r>
    <x v="1"/>
    <x v="0"/>
    <d v="2025-04-03T00:00:00"/>
    <d v="2025-04-10T00:00:00"/>
    <s v="Streamliners ECRR"/>
    <x v="0"/>
    <s v="Bayles Elementary (DISD)"/>
    <s v="2444 Telegraph Avenue Dallas TX"/>
    <n v="75228"/>
    <n v="14"/>
    <m/>
    <n v="160"/>
    <n v="160"/>
    <m/>
  </r>
  <r>
    <x v="7"/>
    <x v="0"/>
    <d v="2025-04-03T00:00:00"/>
    <d v="2025-04-03T00:00:00"/>
    <s v="(A)Live"/>
    <x v="0"/>
    <s v="Incarnation House"/>
    <s v="3120 N Haskell Ave., Dallas, TX "/>
    <n v="75204"/>
    <n v="1"/>
    <n v="0"/>
    <n v="14"/>
    <n v="14"/>
    <m/>
  </r>
  <r>
    <x v="7"/>
    <x v="0"/>
    <d v="2025-04-03T00:00:00"/>
    <d v="2025-04-03T00:00:00"/>
    <s v="Thriving Minds After School "/>
    <x v="0"/>
    <s v="Anne Frank Elementary School"/>
    <s v="5201 Celestial Rd"/>
    <n v="75254"/>
    <n v="1"/>
    <n v="0"/>
    <n v="31"/>
    <n v="31"/>
    <m/>
  </r>
  <r>
    <x v="7"/>
    <x v="0"/>
    <d v="2025-04-03T00:00:00"/>
    <d v="2025-04-03T00:00:00"/>
    <s v="Thriving Minds After School"/>
    <x v="0"/>
    <s v="Lakewood Elementary School"/>
    <s v="3000 Hillbrook St"/>
    <n v="75214"/>
    <n v="1"/>
    <n v="0"/>
    <n v="37"/>
    <n v="37"/>
    <m/>
  </r>
  <r>
    <x v="7"/>
    <x v="0"/>
    <d v="2025-04-03T00:00:00"/>
    <d v="2025-04-03T00:00:00"/>
    <s v="Thriving Minds After School"/>
    <x v="0"/>
    <s v="Nathan Adams Elementary School"/>
    <s v="12602 Welch Rd"/>
    <n v="75244"/>
    <n v="1"/>
    <n v="0"/>
    <n v="24"/>
    <n v="24"/>
    <m/>
  </r>
  <r>
    <x v="7"/>
    <x v="0"/>
    <d v="2025-04-03T00:00:00"/>
    <d v="2025-04-03T00:00:00"/>
    <s v="Thriving Minds After School"/>
    <x v="0"/>
    <s v="Prestonwood Montessori at E.D. Walker"/>
    <s v="5700 Wozencraft Dr"/>
    <s v=" 75230"/>
    <n v="1"/>
    <n v="0"/>
    <n v="51"/>
    <n v="51"/>
    <m/>
  </r>
  <r>
    <x v="7"/>
    <x v="0"/>
    <d v="2025-04-03T00:00:00"/>
    <d v="2025-04-03T00:00:00"/>
    <s v="Thriving Minds After School"/>
    <x v="0"/>
    <s v="Rosemont Lower School"/>
    <s v="1919 Stevens Forest Dr"/>
    <n v="75208"/>
    <n v="1"/>
    <n v="0"/>
    <n v="80"/>
    <n v="80"/>
    <m/>
  </r>
  <r>
    <x v="7"/>
    <x v="0"/>
    <d v="2025-04-03T00:00:00"/>
    <d v="2025-04-03T00:00:00"/>
    <s v="Thriving Minds After School"/>
    <x v="0"/>
    <s v="Rosemont Upper School"/>
    <s v="719 N Montclair Ave"/>
    <n v="75208"/>
    <n v="1"/>
    <n v="0"/>
    <n v="13"/>
    <n v="13"/>
    <m/>
  </r>
  <r>
    <x v="7"/>
    <x v="0"/>
    <d v="2025-04-03T00:00:00"/>
    <d v="2025-04-03T00:00:00"/>
    <s v="Thriving Minds After School"/>
    <x v="0"/>
    <s v="Harry C. Withers Elementary School"/>
    <s v="3959 Northhaven Rd"/>
    <n v="75229"/>
    <n v="1"/>
    <n v="0"/>
    <n v="68"/>
    <n v="68"/>
    <m/>
  </r>
  <r>
    <x v="7"/>
    <x v="0"/>
    <d v="2025-04-03T00:00:00"/>
    <d v="2025-04-03T00:00:00"/>
    <s v="Thriving Minds After School"/>
    <x v="0"/>
    <s v="Montessori Academy at Onesimo Hernandez"/>
    <s v="5555 Maple Ave"/>
    <n v="75235"/>
    <n v="1"/>
    <n v="0"/>
    <n v="41"/>
    <n v="41"/>
    <m/>
  </r>
  <r>
    <x v="9"/>
    <x v="1"/>
    <d v="2025-04-03T00:00:00"/>
    <d v="2025-04-03T00:00:00"/>
    <s v="Medea Workshop"/>
    <x v="0"/>
    <s v="Dallas Childrens Theatre"/>
    <s v="5938 Skillman St, Dallas, TX "/>
    <n v="75231"/>
    <n v="1"/>
    <n v="7"/>
    <m/>
    <n v="7"/>
    <m/>
  </r>
  <r>
    <x v="13"/>
    <x v="0"/>
    <d v="2025-04-03T00:00:00"/>
    <d v="2025-04-17T00:00:00"/>
    <s v="Project Discovery: Waitress"/>
    <x v="0"/>
    <s v="Dee and Charles Wyly Theater"/>
    <s v="2400 Flora St."/>
    <n v="75201"/>
    <n v="7"/>
    <n v="79"/>
    <m/>
    <n v="79"/>
    <m/>
  </r>
  <r>
    <x v="14"/>
    <x v="9"/>
    <d v="2025-04-03T00:00:00"/>
    <d v="2025-04-03T00:00:00"/>
    <s v="Houston High School"/>
    <x v="0"/>
    <s v="The Sixth Floor Museum at Dealey Plaza"/>
    <s v="411 Elm Street"/>
    <n v="75202"/>
    <n v="1"/>
    <n v="40"/>
    <n v="5"/>
    <n v="45"/>
    <m/>
  </r>
  <r>
    <x v="16"/>
    <x v="5"/>
    <d v="2025-04-03T00:00:00"/>
    <d v="2025-04-03T00:00:00"/>
    <s v="Brettell Lecture"/>
    <x v="0"/>
    <s v="Dallas Museum of Art"/>
    <s v="1717 N Harwood"/>
    <n v="75201"/>
    <n v="1"/>
    <m/>
    <n v="35"/>
    <n v="35"/>
    <m/>
  </r>
  <r>
    <x v="16"/>
    <x v="0"/>
    <d v="2025-04-03T00:00:00"/>
    <d v="2025-04-03T00:00:00"/>
    <s v="Respite Care"/>
    <x v="0"/>
    <s v="Westminster Presbyterian Church"/>
    <s v="8200 Devonshire Dr"/>
    <n v="75209"/>
    <n v="1"/>
    <m/>
    <n v="16"/>
    <n v="16"/>
    <m/>
  </r>
  <r>
    <x v="16"/>
    <x v="0"/>
    <d v="2025-04-03T00:00:00"/>
    <d v="2025-04-03T00:00:00"/>
    <s v="Adult Program"/>
    <x v="0"/>
    <s v="Bachman Lake Together Family"/>
    <s v="9507 Overlake Dr"/>
    <n v="75220"/>
    <n v="1"/>
    <m/>
    <n v="40"/>
    <n v="40"/>
    <m/>
  </r>
  <r>
    <x v="16"/>
    <x v="0"/>
    <d v="2025-04-03T00:00:00"/>
    <d v="2025-04-03T00:00:00"/>
    <s v="Citywide Youth (Teen)"/>
    <x v="0"/>
    <s v="Vickery Meadow Youth Development Foundation"/>
    <s v="7110 Holly Hill Dr"/>
    <n v="75231"/>
    <n v="1"/>
    <m/>
    <n v="16"/>
    <n v="16"/>
    <m/>
  </r>
  <r>
    <x v="16"/>
    <x v="0"/>
    <d v="2025-04-03T00:00:00"/>
    <d v="2025-04-03T00:00:00"/>
    <s v="Go van Gogh"/>
    <x v="0"/>
    <s v="George Peabody Elementary"/>
    <s v="3101 Raydell Pl"/>
    <n v="75115"/>
    <n v="1"/>
    <m/>
    <n v="11"/>
    <n v="11"/>
    <m/>
  </r>
  <r>
    <x v="38"/>
    <x v="5"/>
    <d v="2025-04-03T00:00:00"/>
    <d v="2025-04-03T00:00:00"/>
    <s v="Author Event: RAJ TAWNEY IN CONVERSATION WITH JOEL GARZA"/>
    <x v="0"/>
    <s v="Deep Vellum"/>
    <s v="3000 Commerce St., 75226"/>
    <n v="75226"/>
    <n v="1"/>
    <n v="0"/>
    <n v="45"/>
    <n v="45"/>
    <m/>
  </r>
  <r>
    <x v="27"/>
    <x v="1"/>
    <d v="2025-04-03T00:00:00"/>
    <d v="2025-04-04T00:00:00"/>
    <s v="Venus by Steve Yockey (Staged Reading)"/>
    <x v="0"/>
    <s v="Kalita Humphreys Theater - Frank's Place"/>
    <s v="3636 Turtle Creek Blvd"/>
    <s v=" 75219 "/>
    <n v="2"/>
    <n v="0"/>
    <n v="5"/>
    <n v="5"/>
    <m/>
  </r>
  <r>
    <x v="22"/>
    <x v="9"/>
    <d v="2025-04-03T00:00:00"/>
    <d v="2025-04-03T00:00:00"/>
    <s v="Community Preview for Nasher Prize Laureate "/>
    <x v="0"/>
    <s v="Nasher Sculpture Center"/>
    <s v="2001 Flora St. "/>
    <n v="75201"/>
    <n v="1"/>
    <m/>
    <n v="328"/>
    <n v="328"/>
    <m/>
  </r>
  <r>
    <x v="22"/>
    <x v="9"/>
    <d v="2025-04-03T00:00:00"/>
    <d v="2025-04-03T00:00:00"/>
    <s v="Guided Tour: Parish Episcopal School"/>
    <x v="0"/>
    <s v="Nasher Sculpture Center"/>
    <s v="2001 Flora St. "/>
    <n v="75201"/>
    <n v="1"/>
    <m/>
    <n v="20"/>
    <n v="20"/>
    <m/>
  </r>
  <r>
    <x v="24"/>
    <x v="0"/>
    <d v="2025-04-03T00:00:00"/>
    <d v="2025-04-17T00:00:00"/>
    <s v="Onsite Demo: Suiting Up for Space"/>
    <x v="0"/>
    <s v="Perot Museum of Nature and Science"/>
    <s v="2201 N Field Street"/>
    <n v="75201"/>
    <n v="6"/>
    <n v="516"/>
    <n v="70"/>
    <n v="586"/>
    <m/>
  </r>
  <r>
    <x v="24"/>
    <x v="0"/>
    <d v="2025-04-03T00:00:00"/>
    <d v="2025-04-03T00:00:00"/>
    <s v="Family Science Night: Earth and Space"/>
    <x v="0"/>
    <s v="Life School of Oak Cliff"/>
    <s v="4400 South R. L. Thornton"/>
    <s v="75224"/>
    <n v="1"/>
    <m/>
    <n v="500"/>
    <n v="500"/>
    <m/>
  </r>
  <r>
    <x v="24"/>
    <x v="0"/>
    <d v="2025-04-03T00:00:00"/>
    <d v="2025-04-03T00:00:00"/>
    <s v="Outreach Lab: What's the Matter"/>
    <x v="0"/>
    <s v="Felix G. Botello Elementary School"/>
    <s v="225 South Marsalis Avenue"/>
    <s v="75203"/>
    <n v="8"/>
    <m/>
    <n v="245"/>
    <n v="245"/>
    <m/>
  </r>
  <r>
    <x v="26"/>
    <x v="3"/>
    <d v="2025-04-03T00:00:00"/>
    <d v="2025-04-03T00:00:00"/>
    <s v="CES Meeting"/>
    <x v="0"/>
    <s v="TBAAL "/>
    <s v="1309 Canton Street"/>
    <n v="75202"/>
    <n v="1"/>
    <n v="1"/>
    <n v="850"/>
    <n v="850"/>
    <m/>
  </r>
  <r>
    <x v="33"/>
    <x v="5"/>
    <d v="2025-04-03T00:00:00"/>
    <d v="2025-04-03T00:00:00"/>
    <s v="Touring Opera Performance"/>
    <x v="0"/>
    <s v="Hogg New Tech Center"/>
    <s v="1144 N Madison Ave"/>
    <n v="75208"/>
    <n v="1"/>
    <n v="0"/>
    <n v="134"/>
    <n v="134"/>
    <m/>
  </r>
  <r>
    <x v="46"/>
    <x v="4"/>
    <d v="2025-04-03T00:00:00"/>
    <d v="2025-04-29T00:00:00"/>
    <s v="Choral Music Education Initiative"/>
    <x v="0"/>
    <s v="W.E. Greiner Exploratory Arts Academy"/>
    <s v="501 S Edgefield Ave"/>
    <n v="75208"/>
    <n v="6"/>
    <n v="0"/>
    <n v="237"/>
    <n v="237"/>
    <m/>
  </r>
  <r>
    <x v="30"/>
    <x v="1"/>
    <d v="2025-04-03T00:00:00"/>
    <d v="2025-04-23T00:00:00"/>
    <s v="Irma Vep"/>
    <x v="0"/>
    <s v="Theatre Too"/>
    <s v="2688 Laclede St., #120"/>
    <n v="75201"/>
    <n v="15"/>
    <n v="0"/>
    <n v="10"/>
    <n v="10"/>
    <m/>
  </r>
  <r>
    <x v="43"/>
    <x v="5"/>
    <d v="2025-04-03T00:00:00"/>
    <d v="2025-04-03T00:00:00"/>
    <s v="Concerts for Head Start - Dallas Area"/>
    <x v="0"/>
    <s v="Lakewest Head Start Center"/>
    <s v="3737 Goldman Street, Bldg. B. Suite 100"/>
    <s v="75212-2471"/>
    <n v="1"/>
    <n v="0"/>
    <n v="51"/>
    <n v="51"/>
    <m/>
  </r>
  <r>
    <x v="43"/>
    <x v="5"/>
    <d v="2025-04-03T00:00:00"/>
    <d v="2025-04-03T00:00:00"/>
    <s v="Concerts for Head Start - Dallas Area"/>
    <x v="0"/>
    <s v="Lakewest Head Start Center"/>
    <s v="3737 Goldman Street, Bldg. B. Suite 100"/>
    <s v="75212-2471"/>
    <n v="1"/>
    <n v="0"/>
    <n v="51"/>
    <n v="51"/>
    <m/>
  </r>
  <r>
    <x v="43"/>
    <x v="5"/>
    <d v="2025-04-03T00:00:00"/>
    <d v="2025-04-03T00:00:00"/>
    <s v="Concerts for Seniors - Dallas Area"/>
    <x v="0"/>
    <s v="Parsons House Preston Hollow: AL"/>
    <s v="4205 West Northwest Highway"/>
    <s v="75220"/>
    <n v="1"/>
    <n v="0"/>
    <n v="20"/>
    <n v="20"/>
    <m/>
  </r>
  <r>
    <x v="43"/>
    <x v="5"/>
    <d v="2025-04-03T00:00:00"/>
    <d v="2025-04-03T00:00:00"/>
    <s v="Concerts for Seniors - Dallas Area"/>
    <x v="0"/>
    <s v="Parsons House Preston Hollow: MC"/>
    <s v="4205 W. Northwest Hwy."/>
    <s v="75220"/>
    <n v="1"/>
    <n v="0"/>
    <n v="20"/>
    <n v="20"/>
    <m/>
  </r>
  <r>
    <x v="1"/>
    <x v="0"/>
    <d v="2025-04-03T00:00:00"/>
    <d v="2025-04-10T00:00:00"/>
    <s v="Virtual Learning"/>
    <x v="1"/>
    <s v="Virtual Learning"/>
    <s v="8117 Preston road Dallas TX"/>
    <n v="75225"/>
    <n v="2"/>
    <m/>
    <n v="7"/>
    <n v="7"/>
    <m/>
  </r>
  <r>
    <x v="20"/>
    <x v="0"/>
    <d v="2025-04-03T00:00:00"/>
    <d v="2025-04-24T00:00:00"/>
    <s v="Verizon Small Business Digital Ready Courses"/>
    <x v="1"/>
    <s v="African American Museum"/>
    <s v="3536 Grand Avenue"/>
    <n v="75210"/>
    <n v="4"/>
    <m/>
    <n v="52"/>
    <n v="52"/>
    <m/>
  </r>
  <r>
    <x v="18"/>
    <x v="5"/>
    <d v="2025-04-04T00:00:00"/>
    <d v="2025-04-04T00:00:00"/>
    <s v="Spring Residency "/>
    <x v="0"/>
    <s v="La Cantera Arts Conservatory"/>
    <s v="1050 N Wesmoreland #328"/>
    <n v="75211"/>
    <m/>
    <n v="5"/>
    <n v="62"/>
    <n v="68"/>
    <m/>
  </r>
  <r>
    <x v="1"/>
    <x v="2"/>
    <d v="2025-04-04T00:00:00"/>
    <d v="2025-04-11T00:00:00"/>
    <s v="Identity of Music"/>
    <x v="0"/>
    <s v="Our Lady of Perpetual Help"/>
    <s v="7625 Cortland Avenue Dallas TX"/>
    <n v="75235"/>
    <n v="8"/>
    <n v="65"/>
    <m/>
    <n v="65"/>
    <m/>
  </r>
  <r>
    <x v="7"/>
    <x v="0"/>
    <d v="2025-04-04T00:00:00"/>
    <d v="2025-04-04T00:00:00"/>
    <s v="Thriving Minds After School "/>
    <x v="0"/>
    <s v="Anne Frank Elementary School"/>
    <s v="5201 Celestial Rd"/>
    <n v="75254"/>
    <n v="1"/>
    <n v="0"/>
    <n v="34"/>
    <n v="34"/>
    <m/>
  </r>
  <r>
    <x v="7"/>
    <x v="0"/>
    <d v="2025-04-04T00:00:00"/>
    <d v="2025-04-04T00:00:00"/>
    <s v="Thriving Minds After School"/>
    <x v="0"/>
    <s v="Lakewood Elementary School"/>
    <s v="3000 Hillbrook St"/>
    <n v="75214"/>
    <n v="1"/>
    <n v="0"/>
    <n v="38"/>
    <n v="38"/>
    <m/>
  </r>
  <r>
    <x v="7"/>
    <x v="0"/>
    <d v="2025-04-04T00:00:00"/>
    <d v="2025-04-04T00:00:00"/>
    <s v="Thriving Minds After School"/>
    <x v="0"/>
    <s v="Nathan Adams Elementary School"/>
    <s v="12603 Welch Rd"/>
    <n v="75244"/>
    <n v="1"/>
    <n v="0"/>
    <n v="26"/>
    <n v="26"/>
    <m/>
  </r>
  <r>
    <x v="7"/>
    <x v="0"/>
    <d v="2025-04-04T00:00:00"/>
    <d v="2025-04-04T00:00:00"/>
    <s v="Thriving Minds After School"/>
    <x v="0"/>
    <s v="Prestonwood Montessori at E.D. Walker"/>
    <s v="5700 Wozencraft Dr"/>
    <s v=" 75230"/>
    <n v="1"/>
    <n v="0"/>
    <n v="47"/>
    <n v="47"/>
    <m/>
  </r>
  <r>
    <x v="7"/>
    <x v="0"/>
    <d v="2025-04-04T00:00:00"/>
    <d v="2025-04-04T00:00:00"/>
    <s v="Thriving Minds After School"/>
    <x v="0"/>
    <s v="Rosemont Lower School"/>
    <s v="1919 Stevens Forest Dr"/>
    <n v="75208"/>
    <n v="1"/>
    <n v="0"/>
    <n v="78"/>
    <n v="78"/>
    <m/>
  </r>
  <r>
    <x v="7"/>
    <x v="0"/>
    <d v="2025-04-04T00:00:00"/>
    <d v="2025-04-04T00:00:00"/>
    <s v="Thriving Minds After School"/>
    <x v="0"/>
    <s v="Rosemont Upper School"/>
    <s v="719 N Montclair Ave"/>
    <n v="75208"/>
    <n v="1"/>
    <n v="0"/>
    <n v="12"/>
    <n v="12"/>
    <m/>
  </r>
  <r>
    <x v="7"/>
    <x v="0"/>
    <d v="2025-04-04T00:00:00"/>
    <d v="2025-04-04T00:00:00"/>
    <s v="Thriving Minds After School"/>
    <x v="0"/>
    <s v="Sudie L. Williams TAG Academy"/>
    <s v="4518 Pomona Rd"/>
    <n v="75209"/>
    <n v="1"/>
    <n v="0"/>
    <n v="6"/>
    <n v="6"/>
    <m/>
  </r>
  <r>
    <x v="7"/>
    <x v="0"/>
    <d v="2025-04-04T00:00:00"/>
    <d v="2025-04-04T00:00:00"/>
    <s v="Thriving Minds After School"/>
    <x v="0"/>
    <s v="Harry C. Withers Elementary School"/>
    <s v="3959 Northhaven Rd"/>
    <n v="75229"/>
    <n v="1"/>
    <n v="0"/>
    <n v="61"/>
    <n v="61"/>
    <m/>
  </r>
  <r>
    <x v="7"/>
    <x v="0"/>
    <d v="2025-04-04T00:00:00"/>
    <d v="2025-04-04T00:00:00"/>
    <s v="Thriving Minds After School"/>
    <x v="0"/>
    <s v="Montessori Academy at Onesimo Hernandez"/>
    <s v="5555 Maple Ave"/>
    <n v="75235"/>
    <n v="1"/>
    <n v="0"/>
    <n v="39"/>
    <n v="39"/>
    <m/>
  </r>
  <r>
    <x v="9"/>
    <x v="1"/>
    <d v="2025-04-04T00:00:00"/>
    <d v="2025-04-04T00:00:00"/>
    <s v="Medea Workshop"/>
    <x v="0"/>
    <s v="Dallas Childrens Theatre"/>
    <s v="5938 Skillman St, Dallas, TX "/>
    <n v="75231"/>
    <n v="1"/>
    <n v="7"/>
    <m/>
    <n v="7"/>
    <m/>
  </r>
  <r>
    <x v="14"/>
    <x v="9"/>
    <d v="2025-04-04T00:00:00"/>
    <d v="2025-04-04T00:00:00"/>
    <s v="Seven Lakes High School"/>
    <x v="0"/>
    <s v="The Sixth Floor Museum at Dealey Plaza"/>
    <s v="411 Elm Street"/>
    <n v="75202"/>
    <n v="1"/>
    <n v="115"/>
    <n v="0"/>
    <n v="115"/>
    <m/>
  </r>
  <r>
    <x v="14"/>
    <x v="9"/>
    <d v="2025-04-04T00:00:00"/>
    <d v="2025-04-04T00:00:00"/>
    <s v="Ponca City High School"/>
    <x v="0"/>
    <s v="The Sixth Floor Museum at Dealey Plaza"/>
    <s v="411 Elm Street"/>
    <n v="75202"/>
    <n v="1"/>
    <n v="128"/>
    <n v="0"/>
    <n v="128"/>
    <m/>
  </r>
  <r>
    <x v="15"/>
    <x v="3"/>
    <d v="2025-04-04T00:00:00"/>
    <d v="2025-04-04T00:00:00"/>
    <s v="Wedding Rehearsal"/>
    <x v="0"/>
    <s v="Hall of State"/>
    <s v="3939 Grand Avenue"/>
    <n v="75210"/>
    <n v="1"/>
    <s v="X"/>
    <n v="25"/>
    <n v="25"/>
    <m/>
  </r>
  <r>
    <x v="16"/>
    <x v="9"/>
    <d v="2025-04-04T00:00:00"/>
    <d v="2025-04-04T00:00:00"/>
    <s v="Art in Thirty: Gallery Talks"/>
    <x v="0"/>
    <s v="Dallas Museum of Art"/>
    <s v="1717 N Harwood"/>
    <n v="75201"/>
    <n v="1"/>
    <m/>
    <n v="11"/>
    <n v="11"/>
    <m/>
  </r>
  <r>
    <x v="16"/>
    <x v="0"/>
    <d v="2025-04-04T00:00:00"/>
    <d v="2025-04-04T00:00:00"/>
    <s v="Travis Partnership"/>
    <x v="0"/>
    <s v="William B. Travis TAG Vanguard Academy"/>
    <s v="3001 McKinney Ave"/>
    <n v="75204"/>
    <n v="1"/>
    <m/>
    <n v="23"/>
    <n v="23"/>
    <m/>
  </r>
  <r>
    <x v="22"/>
    <x v="5"/>
    <d v="2025-04-04T00:00:00"/>
    <d v="2025-04-04T00:00:00"/>
    <s v="Nasher Prize Dialogues "/>
    <x v="0"/>
    <s v="Nasher Sculpture Center"/>
    <s v="2001 Flora St. "/>
    <n v="75201"/>
    <n v="1"/>
    <m/>
    <n v="163"/>
    <n v="163"/>
    <m/>
  </r>
  <r>
    <x v="24"/>
    <x v="0"/>
    <d v="2025-04-04T00:00:00"/>
    <d v="2025-04-08T00:00:00"/>
    <s v="Onsite Lab: Heart of the Matter - Dissection"/>
    <x v="0"/>
    <s v="Perot Museum of Nature and Science"/>
    <s v="2201 N Field Street"/>
    <n v="75201"/>
    <n v="5"/>
    <n v="102"/>
    <n v="17"/>
    <n v="119"/>
    <m/>
  </r>
  <r>
    <x v="24"/>
    <x v="0"/>
    <d v="2025-04-04T00:00:00"/>
    <d v="2025-04-04T00:00:00"/>
    <s v="Outreach Lab: Brain Power - Dissection"/>
    <x v="0"/>
    <s v="The Lamplighter School"/>
    <s v="11611 Inwood Road"/>
    <s v="75229"/>
    <n v="4"/>
    <n v="63"/>
    <m/>
    <n v="63"/>
    <m/>
  </r>
  <r>
    <x v="26"/>
    <x v="3"/>
    <d v="2025-04-04T00:00:00"/>
    <d v="2025-04-04T00:00:00"/>
    <s v="Tour of Women's Museum-meeting Fair Park"/>
    <x v="0"/>
    <s v="Fair Park Dallas Women's Mus."/>
    <s v="3800 Parry Ave"/>
    <n v="75215"/>
    <n v="1"/>
    <n v="0"/>
    <m/>
    <n v="0"/>
    <m/>
  </r>
  <r>
    <x v="26"/>
    <x v="5"/>
    <d v="2025-04-04T00:00:00"/>
    <d v="2025-04-04T00:00:00"/>
    <s v="Evening with Andrea Wallace"/>
    <x v="0"/>
    <s v="TBAAL "/>
    <s v="1309 Canton Street"/>
    <n v="75202"/>
    <n v="1"/>
    <n v="145"/>
    <n v="0"/>
    <n v="145"/>
    <m/>
  </r>
  <r>
    <x v="26"/>
    <x v="1"/>
    <d v="2025-04-04T00:00:00"/>
    <d v="2025-04-04T00:00:00"/>
    <s v="The Cross and Crucifixion Rehearsal"/>
    <x v="0"/>
    <s v="TBAAL "/>
    <s v="1309 Canton Street"/>
    <n v="75202"/>
    <n v="1"/>
    <n v="0"/>
    <n v="158"/>
    <n v="158"/>
    <m/>
  </r>
  <r>
    <x v="43"/>
    <x v="5"/>
    <d v="2025-04-04T00:00:00"/>
    <d v="2025-04-04T00:00:00"/>
    <s v="Concerts for Seniors - Dallas Area"/>
    <x v="0"/>
    <s v="Whiterock Court - Sky Active Living"/>
    <s v="9215 White Rock Trail"/>
    <s v="75238"/>
    <n v="1"/>
    <n v="0"/>
    <n v="41"/>
    <n v="41"/>
    <m/>
  </r>
  <r>
    <x v="43"/>
    <x v="5"/>
    <d v="2025-04-04T00:00:00"/>
    <d v="2025-04-04T00:00:00"/>
    <s v="Concerts for Seniors - Dallas Area"/>
    <x v="0"/>
    <s v="Whiterock Court - Sky Active Living"/>
    <s v="9215 White Rock Trail"/>
    <s v="75238"/>
    <n v="1"/>
    <n v="0"/>
    <n v="41"/>
    <n v="41"/>
    <m/>
  </r>
  <r>
    <x v="43"/>
    <x v="5"/>
    <d v="2025-04-04T00:00:00"/>
    <d v="2025-04-04T00:00:00"/>
    <s v="Concerts for Seniors - Dallas Area"/>
    <x v="0"/>
    <s v="Emerson on Harvest Hill: IL"/>
    <s v="5550 Harvest Hill"/>
    <s v="75230"/>
    <n v="1"/>
    <n v="0"/>
    <n v="50"/>
    <n v="50"/>
    <m/>
  </r>
  <r>
    <x v="43"/>
    <x v="5"/>
    <d v="2025-04-04T00:00:00"/>
    <d v="2025-04-04T00:00:00"/>
    <s v="Concerts for Seniors - Dallas Area"/>
    <x v="0"/>
    <s v="Emerson on Harvest Hill: IL"/>
    <s v="5550 Harvest Hill"/>
    <s v="75230"/>
    <n v="1"/>
    <n v="0"/>
    <n v="50"/>
    <n v="50"/>
    <m/>
  </r>
  <r>
    <x v="43"/>
    <x v="5"/>
    <d v="2025-04-04T00:00:00"/>
    <d v="2025-04-04T00:00:00"/>
    <s v="Concerts for Seniors - Dallas Area"/>
    <x v="0"/>
    <s v="Lennwood Nursing Home"/>
    <s v="8017 W. Virginia"/>
    <s v="75237"/>
    <n v="1"/>
    <n v="0"/>
    <n v="18"/>
    <n v="18"/>
    <m/>
  </r>
  <r>
    <x v="43"/>
    <x v="5"/>
    <d v="2025-04-04T00:00:00"/>
    <d v="2025-04-04T00:00:00"/>
    <s v="Concerts for Seniors - Dallas Area"/>
    <x v="0"/>
    <s v="Lennwood Nursing Home"/>
    <s v="8017 W. Virginia"/>
    <s v="75237"/>
    <n v="1"/>
    <n v="0"/>
    <n v="18"/>
    <n v="18"/>
    <m/>
  </r>
  <r>
    <x v="18"/>
    <x v="0"/>
    <d v="2025-04-05T00:00:00"/>
    <d v="2025-04-26T00:00:00"/>
    <s v="SAT Music Class  - "/>
    <x v="0"/>
    <s v="North Texas Performing Arts"/>
    <s v="12300 N Inwood Rd "/>
    <n v="75244"/>
    <n v="4"/>
    <n v="0"/>
    <n v="5"/>
    <n v="20"/>
    <m/>
  </r>
  <r>
    <x v="18"/>
    <x v="0"/>
    <d v="2025-04-05T00:00:00"/>
    <d v="2025-04-26T00:00:00"/>
    <s v="SAT Sevillanas"/>
    <x v="0"/>
    <s v="North Texas Performing Arts"/>
    <s v="12300 N Inwood Rd "/>
    <n v="75244"/>
    <n v="4"/>
    <n v="0"/>
    <n v="7"/>
    <n v="28"/>
    <m/>
  </r>
  <r>
    <x v="18"/>
    <x v="0"/>
    <d v="2025-04-05T00:00:00"/>
    <d v="2025-04-26T00:00:00"/>
    <s v="Inter. SAT Dance w live guitar"/>
    <x v="0"/>
    <s v="North Texas Performing Arts"/>
    <s v="12300 N Inwood Rd "/>
    <n v="75244"/>
    <n v="4"/>
    <n v="0"/>
    <n v="5"/>
    <n v="20"/>
    <m/>
  </r>
  <r>
    <x v="18"/>
    <x v="5"/>
    <d v="2025-04-05T00:00:00"/>
    <d v="2025-04-05T00:00:00"/>
    <s v="Culture Fest "/>
    <x v="0"/>
    <s v="HP Presbyterian Church"/>
    <s v="3821 University Blvd"/>
    <n v="75205"/>
    <n v="1"/>
    <n v="0"/>
    <n v="600"/>
    <n v="600"/>
    <m/>
  </r>
  <r>
    <x v="18"/>
    <x v="5"/>
    <d v="2025-04-05T00:00:00"/>
    <d v="2025-04-05T00:00:00"/>
    <s v="International School Gala "/>
    <x v="0"/>
    <s v="JW Marriott"/>
    <s v="800 N Harwood"/>
    <n v="75201"/>
    <n v="1"/>
    <n v="950"/>
    <n v="0"/>
    <n v="950"/>
    <m/>
  </r>
  <r>
    <x v="44"/>
    <x v="0"/>
    <d v="2025-04-05T00:00:00"/>
    <d v="2025-04-05T00:00:00"/>
    <s v="Songwriters Feedback Workshop"/>
    <x v="0"/>
    <s v="Central Commons"/>
    <s v="4711 Westside Dr"/>
    <n v="75209"/>
    <n v="1"/>
    <n v="24"/>
    <n v="1"/>
    <n v="25"/>
    <m/>
  </r>
  <r>
    <x v="0"/>
    <x v="1"/>
    <d v="2025-04-05T00:00:00"/>
    <d v="2025-04-05T00:00:00"/>
    <s v="Mini Professional Ballet Folklorico Company"/>
    <x v="0"/>
    <s v="Anita Martinez Recreation Center"/>
    <s v="3212 N Winnetka Ave, Dallas, TX 75212"/>
    <m/>
    <n v="1"/>
    <n v="9"/>
    <n v="0"/>
    <n v="9"/>
    <m/>
  </r>
  <r>
    <x v="0"/>
    <x v="0"/>
    <d v="2025-04-05T00:00:00"/>
    <d v="2025-04-05T00:00:00"/>
    <s v="ANMBF Dance Academy Ballet Folklorico Toddlers 9:30 AM"/>
    <x v="0"/>
    <s v="Anita Martinez Recreation Center"/>
    <s v="3212 N Winnetka Ave, Dallas, TX 75212"/>
    <m/>
    <n v="1"/>
    <n v="20"/>
    <n v="0"/>
    <n v="20"/>
    <m/>
  </r>
  <r>
    <x v="0"/>
    <x v="0"/>
    <d v="2025-04-05T00:00:00"/>
    <d v="2025-04-05T00:00:00"/>
    <s v="ANMBF Dance Academy Classical Ballet Kids 9:30 AM"/>
    <x v="0"/>
    <s v="Anita Martinez Recreation Center"/>
    <s v="3212 N Winnetka Ave, Dallas, TX 75212"/>
    <m/>
    <n v="1"/>
    <n v="5"/>
    <n v="0"/>
    <n v="5"/>
    <m/>
  </r>
  <r>
    <x v="0"/>
    <x v="0"/>
    <d v="2025-04-05T00:00:00"/>
    <d v="2025-04-05T00:00:00"/>
    <s v="ANMBF Dance Academy Ballet Folklorico Kids 10:30 AM"/>
    <x v="0"/>
    <s v="Anita Martinez Recreation Center"/>
    <s v="3212 N Winnetka Ave, Dallas, TX 75212"/>
    <m/>
    <n v="1"/>
    <n v="21"/>
    <n v="0"/>
    <n v="21"/>
    <m/>
  </r>
  <r>
    <x v="0"/>
    <x v="0"/>
    <d v="2025-04-05T00:00:00"/>
    <d v="2025-04-05T00:00:00"/>
    <s v="ANMBF Dance Academy Classical Ballet Toddlers 10:30 AM"/>
    <x v="0"/>
    <s v="Anita Martinez Recreation Center"/>
    <s v="3212 N Winnetka Ave, Dallas, TX 75212"/>
    <m/>
    <n v="1"/>
    <n v="11"/>
    <n v="0"/>
    <n v="11"/>
    <m/>
  </r>
  <r>
    <x v="0"/>
    <x v="0"/>
    <d v="2025-04-05T00:00:00"/>
    <d v="2025-04-05T00:00:00"/>
    <s v="ANMBF Dance Academy Ballet Folklorico Teen and Adult 11:30 AM"/>
    <x v="0"/>
    <s v="Anita Martinez Recreation Center"/>
    <s v="3212 N Winnetka Ave, Dallas, TX 75212"/>
    <m/>
    <n v="1"/>
    <n v="11"/>
    <n v="0"/>
    <n v="11"/>
    <m/>
  </r>
  <r>
    <x v="0"/>
    <x v="0"/>
    <d v="2025-04-05T00:00:00"/>
    <d v="2025-04-05T00:00:00"/>
    <s v="ANMBF Dance Academy Ballet Folklorico Kids Intermediate 11:30 AM"/>
    <x v="0"/>
    <s v="Anita Martinez Recreation Center"/>
    <s v="3212 N Winnetka Ave, Dallas, TX 75212"/>
    <m/>
    <n v="1"/>
    <n v="6"/>
    <n v="0"/>
    <n v="6"/>
    <m/>
  </r>
  <r>
    <x v="0"/>
    <x v="0"/>
    <d v="2025-04-05T00:00:00"/>
    <d v="2025-04-05T00:00:00"/>
    <s v="ANMBF Dance Academy Ballet Folklorico Teen and Adult Intermediate 12:30 PM"/>
    <x v="0"/>
    <s v="Anita Martinez Recreation Center"/>
    <s v="3212 N Winnetka Ave, Dallas, TX 75212"/>
    <m/>
    <n v="1"/>
    <n v="5"/>
    <n v="0"/>
    <n v="5"/>
    <m/>
  </r>
  <r>
    <x v="2"/>
    <x v="0"/>
    <d v="2025-04-05T00:00:00"/>
    <d v="2025-04-26T00:00:00"/>
    <s v="Full Circle: Yoga"/>
    <x v="0"/>
    <s v="Arts Mission Oak Cliff"/>
    <s v="410 S Windomere Ave"/>
    <n v="75208"/>
    <n v="4"/>
    <n v="7"/>
    <m/>
    <n v="7"/>
    <m/>
  </r>
  <r>
    <x v="4"/>
    <x v="0"/>
    <d v="2025-04-05T00:00:00"/>
    <d v="2025-04-26T00:00:00"/>
    <s v="Saturday Beginner Class"/>
    <x v="0"/>
    <s v="Avant Chamber Ballet"/>
    <s v="2408 Farrington St"/>
    <n v="75207"/>
    <n v="4"/>
    <n v="4"/>
    <n v="0"/>
    <n v="4"/>
    <m/>
  </r>
  <r>
    <x v="7"/>
    <x v="0"/>
    <d v="2025-04-05T00:00:00"/>
    <d v="2025-04-05T00:00:00"/>
    <s v="The Fellowship Initiative"/>
    <x v="0"/>
    <s v="Big Thought HQ"/>
    <s v="1409 Botham Jean Blvd., Suite 1015"/>
    <n v="75215"/>
    <n v="1"/>
    <n v="0"/>
    <n v="21"/>
    <n v="21"/>
    <m/>
  </r>
  <r>
    <x v="9"/>
    <x v="1"/>
    <d v="2025-04-05T00:00:00"/>
    <d v="2025-04-05T00:00:00"/>
    <s v="Medea Workshop"/>
    <x v="0"/>
    <s v="Dallas Childrens Theatre"/>
    <s v="5938 Skillman St, Dallas, TX "/>
    <n v="75231"/>
    <n v="1"/>
    <n v="7"/>
    <m/>
    <n v="7"/>
    <m/>
  </r>
  <r>
    <x v="15"/>
    <x v="3"/>
    <d v="2025-04-05T00:00:00"/>
    <d v="2025-04-05T00:00:00"/>
    <s v="Wedding"/>
    <x v="0"/>
    <s v="Hall of State"/>
    <s v="3939 Grand Avenue"/>
    <n v="75210"/>
    <n v="1"/>
    <s v="X"/>
    <n v="127"/>
    <n v="127"/>
    <m/>
  </r>
  <r>
    <x v="16"/>
    <x v="0"/>
    <d v="2025-04-05T00:00:00"/>
    <d v="2025-04-05T00:00:00"/>
    <s v="Art Workshop for Adults"/>
    <x v="0"/>
    <s v="Dallas Museum of Art"/>
    <s v="1717 N Harwood"/>
    <n v="75201"/>
    <n v="1"/>
    <n v="18"/>
    <m/>
    <n v="18"/>
    <m/>
  </r>
  <r>
    <x v="16"/>
    <x v="0"/>
    <d v="2025-04-05T00:00:00"/>
    <d v="2025-04-20T00:00:00"/>
    <s v="Open Studio"/>
    <x v="0"/>
    <s v="Dallas Museum of Art"/>
    <s v="1717 N Harwood"/>
    <n v="75201"/>
    <n v="4"/>
    <m/>
    <n v="301"/>
    <n v="301"/>
    <m/>
  </r>
  <r>
    <x v="20"/>
    <x v="0"/>
    <d v="2025-04-05T00:00:00"/>
    <d v="2025-04-26T00:00:00"/>
    <s v="Freedom School"/>
    <x v="0"/>
    <s v="African American Museum"/>
    <s v="3536 Grand Avenue"/>
    <n v="75210"/>
    <n v="4"/>
    <m/>
    <n v="33"/>
    <n v="33"/>
    <m/>
  </r>
  <r>
    <x v="39"/>
    <x v="5"/>
    <d v="2025-04-05T00:00:00"/>
    <d v="2025-04-05T00:00:00"/>
    <s v="Chamber Showcase"/>
    <x v="0"/>
    <s v="Sammons Center for the Arts"/>
    <s v="3630 Harry Hines Blvd."/>
    <n v="75219"/>
    <n v="1"/>
    <m/>
    <n v="12"/>
    <n v="12"/>
    <m/>
  </r>
  <r>
    <x v="27"/>
    <x v="5"/>
    <d v="2025-04-05T00:00:00"/>
    <d v="2025-04-05T00:00:00"/>
    <s v="Venus by Steve Yockey (Staged Reading)"/>
    <x v="0"/>
    <s v="Kalita Humphreys Theater - Frank's Place"/>
    <s v="3636 Turtle Creek Blvd"/>
    <s v=" 75219 "/>
    <n v="1"/>
    <n v="0"/>
    <n v="60"/>
    <n v="60"/>
    <m/>
  </r>
  <r>
    <x v="27"/>
    <x v="5"/>
    <d v="2025-04-05T00:00:00"/>
    <d v="2025-04-05T00:00:00"/>
    <s v="Venus by Steve Yockey (Talkback)"/>
    <x v="0"/>
    <s v="Kalita Humphreys Theater - Frank's Place"/>
    <s v="3637 Turtle Creek Blvd"/>
    <s v=" 75219 "/>
    <n v="1"/>
    <n v="0"/>
    <n v="55"/>
    <n v="55"/>
    <m/>
  </r>
  <r>
    <x v="22"/>
    <x v="3"/>
    <d v="2025-04-05T00:00:00"/>
    <d v="2025-04-05T00:00:00"/>
    <s v="Free First Saturday"/>
    <x v="0"/>
    <s v="Nasher Sculpture Center"/>
    <s v="2001 Flora St. "/>
    <n v="75201"/>
    <n v="1"/>
    <m/>
    <n v="1141"/>
    <n v="1141"/>
    <m/>
  </r>
  <r>
    <x v="23"/>
    <x v="5"/>
    <d v="2025-04-05T00:00:00"/>
    <d v="2025-04-05T00:00:00"/>
    <s v="On the Eve of Rose Sunday"/>
    <x v="0"/>
    <s v="Zion Lutheran Church"/>
    <s v="6121 E Lovers Lane"/>
    <n v="75214"/>
    <n v="1"/>
    <n v="80"/>
    <n v="5"/>
    <n v="85"/>
    <m/>
  </r>
  <r>
    <x v="24"/>
    <x v="0"/>
    <d v="2025-04-05T00:00:00"/>
    <d v="2025-04-05T00:00:00"/>
    <s v="Family Science Night: Earth and Space"/>
    <x v="0"/>
    <s v="Yvonne A. Ewell Townview Magnet Center"/>
    <s v="1201 East 8th Street"/>
    <s v="75203"/>
    <n v="1"/>
    <m/>
    <n v="200"/>
    <n v="200"/>
    <m/>
  </r>
  <r>
    <x v="47"/>
    <x v="3"/>
    <d v="2025-04-05T00:00:00"/>
    <d v="2025-04-05T00:00:00"/>
    <s v="Photoshoot for El Otro"/>
    <x v="0"/>
    <s v="TD STUDIO"/>
    <s v="1230 River Bend Dr. #111"/>
    <n v="75247"/>
    <n v="1"/>
    <n v="0"/>
    <n v="9"/>
    <n v="9"/>
    <m/>
  </r>
  <r>
    <x v="49"/>
    <x v="1"/>
    <d v="2025-04-05T00:00:00"/>
    <d v="2025-04-05T00:00:00"/>
    <s v="Bandan Koro Rehearsal "/>
    <x v="0"/>
    <s v="Sammons Center for the Arts"/>
    <s v="3630 Harry Hines Blvd"/>
    <n v="75219"/>
    <n v="1"/>
    <n v="0"/>
    <n v="20"/>
    <n v="20"/>
    <m/>
  </r>
  <r>
    <x v="49"/>
    <x v="0"/>
    <d v="2025-04-05T00:00:00"/>
    <d v="2025-04-05T00:00:00"/>
    <s v="BK Saturdays - Bandan Koro Community Class "/>
    <x v="0"/>
    <s v="Sammons Center for the Arts"/>
    <s v="3630 Harry Hines Blvd"/>
    <n v="75219"/>
    <n v="1"/>
    <n v="0"/>
    <n v="40"/>
    <n v="40"/>
    <m/>
  </r>
  <r>
    <x v="49"/>
    <x v="5"/>
    <d v="2025-04-05T00:00:00"/>
    <d v="2025-04-05T00:00:00"/>
    <s v="Wholistic Health in the Community"/>
    <x v="0"/>
    <s v="Sammons Center for the Arts"/>
    <s v="3630 Harry Hines Blvd"/>
    <n v="75219"/>
    <n v="1"/>
    <n v="0"/>
    <n v="125"/>
    <n v="125"/>
    <m/>
  </r>
  <r>
    <x v="26"/>
    <x v="5"/>
    <d v="2025-04-05T00:00:00"/>
    <d v="2025-04-05T00:00:00"/>
    <s v="Evening with Andrea Wallace"/>
    <x v="0"/>
    <s v="TBAAL "/>
    <s v="1309 Canton Street"/>
    <n v="75202"/>
    <n v="1"/>
    <n v="154"/>
    <n v="0"/>
    <n v="154"/>
    <m/>
  </r>
  <r>
    <x v="26"/>
    <x v="1"/>
    <d v="2025-04-05T00:00:00"/>
    <d v="2025-04-05T00:00:00"/>
    <s v="The Cross and Crucifixion Rehearsal"/>
    <x v="0"/>
    <s v="TBAAL "/>
    <s v="1309 Canton Street"/>
    <n v="75202"/>
    <n v="1"/>
    <n v="0"/>
    <n v="138"/>
    <n v="138"/>
    <m/>
  </r>
  <r>
    <x v="37"/>
    <x v="0"/>
    <d v="2025-04-05T00:00:00"/>
    <d v="2025-04-05T00:00:00"/>
    <s v="2425-133A Baudelaire: A Guided Conversation"/>
    <x v="0"/>
    <s v="The Writer's Garret"/>
    <s v="215 S. Tyler St."/>
    <n v="75208"/>
    <n v="1"/>
    <n v="4"/>
    <n v="0"/>
    <n v="4"/>
    <m/>
  </r>
  <r>
    <x v="2"/>
    <x v="0"/>
    <d v="2025-04-06T00:00:00"/>
    <d v="2025-04-06T00:00:00"/>
    <s v="AMOC Book Club: The Artist's Way Series"/>
    <x v="1"/>
    <s v="Arts Mission Oak Cliff"/>
    <s v="412 S Windomere Ave"/>
    <n v="75208"/>
    <n v="1"/>
    <m/>
    <n v="3"/>
    <n v="3"/>
    <m/>
  </r>
  <r>
    <x v="48"/>
    <x v="0"/>
    <d v="2025-04-06T00:00:00"/>
    <d v="2025-04-06T00:00:00"/>
    <s v="PFF Youth Leadership Program"/>
    <x v="1"/>
    <s v="Zoom"/>
    <s v="-"/>
    <s v="-"/>
    <n v="1"/>
    <n v="0"/>
    <n v="26"/>
    <n v="26"/>
    <m/>
  </r>
  <r>
    <x v="2"/>
    <x v="0"/>
    <d v="2025-04-06T00:00:00"/>
    <d v="2025-04-06T00:00:00"/>
    <s v="AMOC Book Club: The Artist's Way Series"/>
    <x v="0"/>
    <s v="Arts Mission Oak Cliff"/>
    <s v="411 S Windomere Ave"/>
    <n v="75208"/>
    <n v="1"/>
    <m/>
    <n v="7"/>
    <n v="7"/>
    <m/>
  </r>
  <r>
    <x v="4"/>
    <x v="0"/>
    <d v="2025-04-06T00:00:00"/>
    <d v="2025-04-27T00:00:00"/>
    <s v="Community Student Cast Rehearsals"/>
    <x v="0"/>
    <s v="Avant Chamber Ballet"/>
    <s v="2408 Farrington St"/>
    <n v="75207"/>
    <n v="4"/>
    <n v="0"/>
    <n v="30"/>
    <n v="30"/>
    <m/>
  </r>
  <r>
    <x v="9"/>
    <x v="1"/>
    <d v="2025-04-06T00:00:00"/>
    <d v="2025-04-06T00:00:00"/>
    <s v="Medea Workshop"/>
    <x v="0"/>
    <s v="Dallas Childrens Theatre"/>
    <s v="5938 Skillman St, Dallas, TX "/>
    <n v="75231"/>
    <n v="1"/>
    <n v="7"/>
    <m/>
    <n v="7"/>
    <m/>
  </r>
  <r>
    <x v="38"/>
    <x v="5"/>
    <d v="2025-04-06T00:00:00"/>
    <d v="2025-04-06T00:00:00"/>
    <s v="AUTHOR EVENT: Jeff Swaney presents None of the Answers"/>
    <x v="0"/>
    <s v="Deep Vellum"/>
    <s v="3000 Commerce 75226"/>
    <n v="75226"/>
    <n v="1"/>
    <n v="0"/>
    <n v="45"/>
    <n v="45"/>
    <m/>
  </r>
  <r>
    <x v="39"/>
    <x v="1"/>
    <d v="2025-04-06T00:00:00"/>
    <d v="2025-04-06T00:00:00"/>
    <s v="Ensemble Rehearsals"/>
    <x v="0"/>
    <s v="Sammons Center for the Arts"/>
    <s v="3630 Harry Hines Blvd."/>
    <n v="75219"/>
    <n v="6"/>
    <n v="309"/>
    <n v="32"/>
    <n v="341"/>
    <m/>
  </r>
  <r>
    <x v="52"/>
    <x v="5"/>
    <d v="2025-04-06T00:00:00"/>
    <d v="2025-04-06T00:00:00"/>
    <s v="This Beautiful Earth"/>
    <x v="0"/>
    <s v="Moody Performance Hall"/>
    <s v="2520 Flora Street, Dallas, Texas"/>
    <n v="75201"/>
    <n v="1"/>
    <n v="106"/>
    <n v="74"/>
    <n v="180"/>
    <m/>
  </r>
  <r>
    <x v="18"/>
    <x v="0"/>
    <d v="2025-04-07T00:00:00"/>
    <d v="2025-04-28T00:00:00"/>
    <s v="All Ages Dance Class - "/>
    <x v="0"/>
    <s v="La Cantera Arts Conservatory"/>
    <s v="1050 N Westmoreland #328"/>
    <n v="75211"/>
    <n v="4"/>
    <n v="0"/>
    <n v="5"/>
    <n v="20"/>
    <m/>
  </r>
  <r>
    <x v="18"/>
    <x v="0"/>
    <d v="2025-04-07T00:00:00"/>
    <d v="2025-04-28T00:00:00"/>
    <s v="Beginner Dance Class - "/>
    <x v="0"/>
    <s v="La Cantera Arts Conservatory"/>
    <s v="1050 N Westmoreland #328"/>
    <n v="75211"/>
    <n v="4"/>
    <n v="0"/>
    <n v="6"/>
    <n v="24"/>
    <m/>
  </r>
  <r>
    <x v="18"/>
    <x v="0"/>
    <d v="2025-04-07T00:00:00"/>
    <d v="2025-04-28T00:00:00"/>
    <s v="Music Class  - "/>
    <x v="0"/>
    <s v="La Cantera Arts Conservatory"/>
    <s v="1050 N Westmoreland #328"/>
    <n v="75211"/>
    <n v="4"/>
    <n v="0"/>
    <n v="4"/>
    <n v="16"/>
    <m/>
  </r>
  <r>
    <x v="9"/>
    <x v="0"/>
    <d v="2025-04-07T00:00:00"/>
    <d v="2025-04-07T00:00:00"/>
    <s v="Mask Workshop"/>
    <x v="1"/>
    <s v="Gutierrez Middle School"/>
    <s v="3205 Wilson Rd, Harlingen, TX "/>
    <n v="78552"/>
    <n v="2"/>
    <n v="24"/>
    <m/>
    <n v="24"/>
    <m/>
  </r>
  <r>
    <x v="1"/>
    <x v="0"/>
    <d v="2025-04-07T00:00:00"/>
    <d v="2025-04-07T00:00:00"/>
    <s v="Streamliners Enrichment (Mystery Box)"/>
    <x v="0"/>
    <s v="Stevens Park Elementary (DISD)"/>
    <s v="2615 W Colorado Blvd Dallas TX"/>
    <n v="75211"/>
    <n v="6"/>
    <m/>
    <n v="63"/>
    <n v="63"/>
    <m/>
  </r>
  <r>
    <x v="1"/>
    <x v="2"/>
    <d v="2025-04-07T00:00:00"/>
    <d v="2025-04-07T00:00:00"/>
    <s v="Identity of Music"/>
    <x v="0"/>
    <s v="Our Lady of Perpetual Help"/>
    <s v="7625 Cortland Avenue Dallas TX"/>
    <n v="75235"/>
    <n v="8"/>
    <n v="50"/>
    <m/>
    <n v="50"/>
    <m/>
  </r>
  <r>
    <x v="3"/>
    <x v="1"/>
    <d v="2025-04-07T00:00:00"/>
    <d v="2025-04-30T00:00:00"/>
    <s v="Teatro Flor Candela"/>
    <x v="0"/>
    <n v="723"/>
    <s v="723 Fort Worth Avenue"/>
    <n v="75208"/>
    <n v="3"/>
    <n v="0"/>
    <n v="7"/>
    <n v="7"/>
    <m/>
  </r>
  <r>
    <x v="4"/>
    <x v="1"/>
    <d v="2025-04-07T00:00:00"/>
    <d v="2025-04-30T00:00:00"/>
    <s v="Company Rehearsals"/>
    <x v="0"/>
    <s v="Avant Chamber Ballet"/>
    <s v="2408 Farrington St"/>
    <n v="75207"/>
    <n v="18"/>
    <n v="0"/>
    <n v="14"/>
    <n v="14"/>
    <m/>
  </r>
  <r>
    <x v="5"/>
    <x v="2"/>
    <d v="2025-04-07T00:00:00"/>
    <d v="2025-04-12T00:00:00"/>
    <s v="BNTC Classes"/>
    <x v="0"/>
    <s v="BNT Studios"/>
    <s v="10675 E. Northwest Higway, Suite 2400"/>
    <n v="75238"/>
    <n v="17"/>
    <n v="54"/>
    <n v="13"/>
    <n v="67"/>
    <m/>
  </r>
  <r>
    <x v="5"/>
    <x v="1"/>
    <d v="2025-04-07T00:00:00"/>
    <d v="2025-04-10T00:00:00"/>
    <s v="Don Q Theatre Rehearasls"/>
    <x v="0"/>
    <s v="Moody Performance Hall"/>
    <s v="2520 Flora St"/>
    <n v="75201"/>
    <n v="4"/>
    <n v="0"/>
    <n v="50"/>
    <n v="50"/>
    <m/>
  </r>
  <r>
    <x v="7"/>
    <x v="0"/>
    <d v="2025-04-07T00:00:00"/>
    <d v="2025-04-07T00:00:00"/>
    <s v="(A)Live"/>
    <x v="0"/>
    <s v="Rosemont Upper School"/>
    <s v="719 N Montclair Ave"/>
    <n v="75208"/>
    <n v="1"/>
    <n v="0"/>
    <n v="9"/>
    <n v="9"/>
    <m/>
  </r>
  <r>
    <x v="7"/>
    <x v="0"/>
    <d v="2025-04-07T00:00:00"/>
    <d v="2025-04-07T00:00:00"/>
    <s v="(A)Live"/>
    <x v="0"/>
    <s v="Sudie L. Williams TAG Academy"/>
    <s v="4518 Pomona Rd"/>
    <n v="75209"/>
    <n v="1"/>
    <n v="0"/>
    <n v="8"/>
    <n v="8"/>
    <m/>
  </r>
  <r>
    <x v="7"/>
    <x v="0"/>
    <d v="2025-04-07T00:00:00"/>
    <d v="2025-04-07T00:00:00"/>
    <s v="Creative Solutions"/>
    <x v="0"/>
    <s v="Evening Reporting Center (ERC)"/>
    <s v="1673 Terre Colony Ct"/>
    <n v="75211"/>
    <n v="1"/>
    <n v="0"/>
    <n v="9"/>
    <n v="9"/>
    <m/>
  </r>
  <r>
    <x v="7"/>
    <x v="0"/>
    <d v="2025-04-07T00:00:00"/>
    <d v="2025-04-07T00:00:00"/>
    <s v="Thriving Minds After School "/>
    <x v="0"/>
    <s v="Anne Frank Elementary School"/>
    <s v="5201 Celestial Rd"/>
    <n v="75254"/>
    <n v="1"/>
    <n v="0"/>
    <n v="31"/>
    <n v="31"/>
    <m/>
  </r>
  <r>
    <x v="7"/>
    <x v="0"/>
    <d v="2025-04-07T00:00:00"/>
    <d v="2025-04-07T00:00:00"/>
    <s v="Thriving Minds After School"/>
    <x v="0"/>
    <s v="Lakewood Elementary School"/>
    <s v="3000 Hillbrook St"/>
    <n v="75214"/>
    <n v="1"/>
    <n v="0"/>
    <n v="38"/>
    <n v="38"/>
    <m/>
  </r>
  <r>
    <x v="7"/>
    <x v="0"/>
    <d v="2025-04-07T00:00:00"/>
    <d v="2025-04-07T00:00:00"/>
    <s v="Thriving Minds After School"/>
    <x v="0"/>
    <s v="Nathan Adams Elementary School"/>
    <s v="12604 Welch Rd"/>
    <n v="75244"/>
    <n v="1"/>
    <n v="0"/>
    <n v="23"/>
    <n v="23"/>
    <m/>
  </r>
  <r>
    <x v="7"/>
    <x v="0"/>
    <d v="2025-04-07T00:00:00"/>
    <d v="2025-04-07T00:00:00"/>
    <s v="Thriving Minds After School"/>
    <x v="0"/>
    <s v="Prestonwood Montessori at E.D. Walker"/>
    <s v="5700 Wozencraft Dr"/>
    <s v=" 75230"/>
    <n v="1"/>
    <n v="0"/>
    <n v="47"/>
    <n v="47"/>
    <m/>
  </r>
  <r>
    <x v="7"/>
    <x v="0"/>
    <d v="2025-04-07T00:00:00"/>
    <d v="2025-04-07T00:00:00"/>
    <s v="Thriving Minds After School"/>
    <x v="0"/>
    <s v="Rosemont Lower School"/>
    <s v="1919 Stevens Forest Dr"/>
    <n v="75208"/>
    <n v="1"/>
    <n v="0"/>
    <n v="85"/>
    <n v="85"/>
    <m/>
  </r>
  <r>
    <x v="7"/>
    <x v="0"/>
    <d v="2025-04-07T00:00:00"/>
    <d v="2025-04-07T00:00:00"/>
    <s v="Thriving Minds After School"/>
    <x v="0"/>
    <s v="Rosemont Upper School"/>
    <s v="719 N Montclair Ave"/>
    <n v="75208"/>
    <n v="1"/>
    <n v="0"/>
    <n v="16"/>
    <n v="16"/>
    <m/>
  </r>
  <r>
    <x v="7"/>
    <x v="0"/>
    <d v="2025-04-07T00:00:00"/>
    <d v="2025-04-07T00:00:00"/>
    <s v="Thriving Minds After School"/>
    <x v="0"/>
    <s v="Sudie L. Williams TAG Academy"/>
    <s v="4518 Pomona Rd"/>
    <n v="75209"/>
    <n v="1"/>
    <n v="0"/>
    <n v="9"/>
    <n v="9"/>
    <m/>
  </r>
  <r>
    <x v="7"/>
    <x v="0"/>
    <d v="2025-04-07T00:00:00"/>
    <d v="2025-04-07T00:00:00"/>
    <s v="Thriving Minds After School"/>
    <x v="0"/>
    <s v="Harry C. Withers Elementary School"/>
    <s v="3959 Northhaven Rd"/>
    <n v="75229"/>
    <n v="1"/>
    <n v="0"/>
    <n v="72"/>
    <n v="72"/>
    <m/>
  </r>
  <r>
    <x v="7"/>
    <x v="0"/>
    <d v="2025-04-07T00:00:00"/>
    <d v="2025-04-07T00:00:00"/>
    <s v="Thriving Minds After School"/>
    <x v="0"/>
    <s v="Montessori Academy at Onesimo Hernandez"/>
    <s v="5555 Maple Ave"/>
    <n v="75235"/>
    <n v="1"/>
    <n v="0"/>
    <n v="36"/>
    <n v="36"/>
    <m/>
  </r>
  <r>
    <x v="13"/>
    <x v="0"/>
    <d v="2025-04-07T00:00:00"/>
    <d v="2025-04-12T00:00:00"/>
    <s v="Spring Session- performances"/>
    <x v="0"/>
    <s v="Rosewood Center for Family Arts"/>
    <s v="5938 Skillman St"/>
    <n v="75231"/>
    <n v="20"/>
    <m/>
    <n v="810"/>
    <n v="810"/>
    <m/>
  </r>
  <r>
    <x v="14"/>
    <x v="9"/>
    <d v="2025-04-07T00:00:00"/>
    <d v="2025-04-07T00:00:00"/>
    <s v="Rice Middle School"/>
    <x v="0"/>
    <s v="The Sixth Floor Museum at Dealey Plaza"/>
    <s v="411 Elm Street"/>
    <n v="75202"/>
    <n v="1"/>
    <n v="137"/>
    <n v="14"/>
    <n v="151"/>
    <m/>
  </r>
  <r>
    <x v="16"/>
    <x v="0"/>
    <d v="2025-04-07T00:00:00"/>
    <d v="2025-04-07T00:00:00"/>
    <s v="All Access Art Offsite"/>
    <x v="0"/>
    <s v="Bachman Recreation Center"/>
    <s v="2750 Bachman Dr"/>
    <n v="75220"/>
    <n v="1"/>
    <m/>
    <n v="34"/>
    <n v="34"/>
    <m/>
  </r>
  <r>
    <x v="16"/>
    <x v="0"/>
    <d v="2025-04-07T00:00:00"/>
    <d v="2025-04-07T00:00:00"/>
    <s v="Docent Program"/>
    <x v="0"/>
    <s v="Dallas Museum of Art"/>
    <s v="1717 N Harwood"/>
    <n v="75201"/>
    <n v="1"/>
    <m/>
    <n v="40"/>
    <n v="40"/>
    <m/>
  </r>
  <r>
    <x v="45"/>
    <x v="1"/>
    <d v="2025-04-07T00:00:00"/>
    <d v="2025-04-07T00:00:00"/>
    <s v="Regular rehearsal"/>
    <x v="0"/>
    <s v="Lovers Lane UMC"/>
    <s v="9200 Inwood Rd"/>
    <n v="75220"/>
    <n v="1"/>
    <n v="129"/>
    <n v="23"/>
    <n v="152"/>
    <m/>
  </r>
  <r>
    <x v="47"/>
    <x v="0"/>
    <d v="2025-04-07T00:00:00"/>
    <d v="2025-04-07T00:00:00"/>
    <s v="Vines High School Workshop"/>
    <x v="0"/>
    <s v="Vines High School"/>
    <s v="1401 Highedge Dr, Plano, TX"/>
    <n v="75075"/>
    <n v="1"/>
    <n v="0"/>
    <n v="18"/>
    <n v="18"/>
    <m/>
  </r>
  <r>
    <x v="26"/>
    <x v="7"/>
    <d v="2025-04-07T00:00:00"/>
    <d v="2025-04-13T00:00:00"/>
    <s v="History of TBAAL"/>
    <x v="0"/>
    <s v="TBAAL "/>
    <s v="1309 Canton Street"/>
    <n v="75202"/>
    <n v="1"/>
    <n v="0"/>
    <n v="913"/>
    <n v="913"/>
    <m/>
  </r>
  <r>
    <x v="26"/>
    <x v="3"/>
    <d v="2025-04-07T00:00:00"/>
    <d v="2025-04-07T00:00:00"/>
    <s v="City of Dallas Meeting"/>
    <x v="0"/>
    <s v="TBAAL "/>
    <s v="1309 Canton Street"/>
    <n v="75202"/>
    <n v="1"/>
    <n v="0"/>
    <n v="45"/>
    <n v="45"/>
    <m/>
  </r>
  <r>
    <x v="32"/>
    <x v="8"/>
    <d v="2025-04-07T00:00:00"/>
    <d v="2025-04-07T00:00:00"/>
    <s v="USAFF co-presents Angelika Classics film series screening of &quot;The Big Lebowski&quot; (2 screenings) (presented with the Angelika Dallas)"/>
    <x v="0"/>
    <s v="Angelika Film Center Dallas"/>
    <s v="5321 E Mockingbird Ln"/>
    <n v="75206"/>
    <n v="2"/>
    <n v="102"/>
    <n v="0"/>
    <n v="102"/>
    <m/>
  </r>
  <r>
    <x v="43"/>
    <x v="5"/>
    <d v="2025-04-07T00:00:00"/>
    <d v="2025-04-07T00:00:00"/>
    <s v="Concerts for Head Start - Dallas Area"/>
    <x v="0"/>
    <s v="Fair Oaks Day School"/>
    <s v="7825 Fair Oaks Ave"/>
    <s v="75231"/>
    <n v="1"/>
    <n v="0"/>
    <n v="23"/>
    <n v="23"/>
    <m/>
  </r>
  <r>
    <x v="43"/>
    <x v="5"/>
    <d v="2025-04-07T00:00:00"/>
    <d v="2025-04-07T00:00:00"/>
    <s v="Concerts for Head Start - Dallas Area"/>
    <x v="0"/>
    <s v="Fair Oaks Day School"/>
    <s v="7825 Fair Oaks Ave"/>
    <s v="75231"/>
    <n v="1"/>
    <n v="0"/>
    <n v="23"/>
    <n v="23"/>
    <m/>
  </r>
  <r>
    <x v="43"/>
    <x v="5"/>
    <d v="2025-04-07T00:00:00"/>
    <d v="2025-04-07T00:00:00"/>
    <s v="Concerts for Head Start - Dallas Area"/>
    <x v="0"/>
    <s v="Ferguson Oates Head Start Center"/>
    <s v="2345 Oates Drive"/>
    <s v="75228"/>
    <n v="1"/>
    <n v="0"/>
    <n v="80"/>
    <n v="80"/>
    <m/>
  </r>
  <r>
    <x v="43"/>
    <x v="5"/>
    <d v="2025-04-07T00:00:00"/>
    <d v="2025-04-07T00:00:00"/>
    <s v="Concerts for Head Start - Dallas Area"/>
    <x v="0"/>
    <s v="Ferguson Oates Head Start Center"/>
    <s v="2345 Oates Drive"/>
    <s v="75228"/>
    <n v="1"/>
    <n v="0"/>
    <n v="80"/>
    <n v="80"/>
    <m/>
  </r>
  <r>
    <x v="46"/>
    <x v="4"/>
    <d v="2025-04-07T00:00:00"/>
    <d v="2025-04-30T00:00:00"/>
    <s v="Choral Music Education Initiative"/>
    <x v="1"/>
    <s v="Yvonne A. Ewell Townview Center"/>
    <s v="1201 E 8th St"/>
    <n v="75203"/>
    <n v="16"/>
    <n v="0"/>
    <n v="149"/>
    <n v="149"/>
    <m/>
  </r>
  <r>
    <x v="53"/>
    <x v="5"/>
    <d v="2025-04-08T00:00:00"/>
    <d v="2025-04-08T00:00:00"/>
    <s v="Catch Fire!"/>
    <x v="1"/>
    <s v="paywall/YouTube"/>
    <m/>
    <m/>
    <n v="1"/>
    <n v="27"/>
    <n v="30"/>
    <n v="57"/>
    <m/>
  </r>
  <r>
    <x v="37"/>
    <x v="0"/>
    <d v="2025-04-08T00:00:00"/>
    <d v="2025-04-08T00:00:00"/>
    <s v="2425-102A Cancer Support North Texas"/>
    <x v="1"/>
    <s v="Virtual"/>
    <s v="Virtual"/>
    <s v="Virtual"/>
    <n v="1"/>
    <n v="0"/>
    <n v="7"/>
    <n v="7"/>
    <m/>
  </r>
  <r>
    <x v="0"/>
    <x v="1"/>
    <d v="2025-04-08T00:00:00"/>
    <d v="2025-04-08T00:00:00"/>
    <s v="Professional Ballet Folklorico Company"/>
    <x v="0"/>
    <s v="Anita Martinez Recreation Center"/>
    <s v="3212 N Winnetka Ave, Dallas, TX 75212"/>
    <n v="75212"/>
    <n v="1"/>
    <n v="8"/>
    <n v="0"/>
    <n v="8"/>
    <m/>
  </r>
  <r>
    <x v="7"/>
    <x v="0"/>
    <d v="2025-04-08T00:00:00"/>
    <d v="2025-04-08T00:00:00"/>
    <s v="(A)Live"/>
    <x v="0"/>
    <s v="Rosemont Upper School"/>
    <s v="719 N Montclair Ave"/>
    <n v="75208"/>
    <n v="1"/>
    <n v="0"/>
    <n v="10"/>
    <n v="10"/>
    <m/>
  </r>
  <r>
    <x v="7"/>
    <x v="0"/>
    <d v="2025-04-08T00:00:00"/>
    <d v="2025-04-08T00:00:00"/>
    <s v="(A)Live"/>
    <x v="0"/>
    <s v="Sudie L. Williams TAG Academy"/>
    <s v="4518 Pomona Rd"/>
    <n v="75209"/>
    <n v="1"/>
    <n v="0"/>
    <n v="8"/>
    <n v="8"/>
    <m/>
  </r>
  <r>
    <x v="7"/>
    <x v="0"/>
    <d v="2025-04-08T00:00:00"/>
    <d v="2025-04-08T00:00:00"/>
    <s v="Thriving Minds After School "/>
    <x v="0"/>
    <s v="Anne Frank Elementary School"/>
    <s v="5201 Celestial Rd"/>
    <n v="75254"/>
    <n v="1"/>
    <n v="0"/>
    <n v="32"/>
    <n v="32"/>
    <m/>
  </r>
  <r>
    <x v="7"/>
    <x v="0"/>
    <d v="2025-04-08T00:00:00"/>
    <d v="2025-04-08T00:00:00"/>
    <s v="Thriving Minds After School"/>
    <x v="0"/>
    <s v="Lakewood Elementary School"/>
    <s v="3000 Hillbrook St"/>
    <n v="75214"/>
    <n v="1"/>
    <n v="0"/>
    <n v="36"/>
    <n v="36"/>
    <m/>
  </r>
  <r>
    <x v="7"/>
    <x v="0"/>
    <d v="2025-04-08T00:00:00"/>
    <d v="2025-04-08T00:00:00"/>
    <s v="Thriving Minds After School"/>
    <x v="0"/>
    <s v="Nathan Adams Elementary School"/>
    <s v="12605 Welch Rd"/>
    <n v="75244"/>
    <n v="1"/>
    <n v="0"/>
    <n v="21"/>
    <n v="21"/>
    <n v="14"/>
  </r>
  <r>
    <x v="7"/>
    <x v="0"/>
    <d v="2025-04-08T00:00:00"/>
    <d v="2025-04-08T00:00:00"/>
    <s v="Thriving Minds After School"/>
    <x v="0"/>
    <s v="Prestonwood Montessori at E.D. Walker"/>
    <s v="5700 Wozencraft Dr"/>
    <s v=" 75230"/>
    <n v="1"/>
    <n v="0"/>
    <n v="46"/>
    <n v="46"/>
    <m/>
  </r>
  <r>
    <x v="7"/>
    <x v="0"/>
    <d v="2025-04-08T00:00:00"/>
    <d v="2025-04-08T00:00:00"/>
    <s v="Thriving Minds After School"/>
    <x v="0"/>
    <s v="Rosemont Lower School"/>
    <s v="1919 Stevens Forest Dr"/>
    <n v="75208"/>
    <n v="1"/>
    <n v="0"/>
    <n v="91"/>
    <n v="91"/>
    <m/>
  </r>
  <r>
    <x v="7"/>
    <x v="0"/>
    <d v="2025-04-08T00:00:00"/>
    <d v="2025-04-08T00:00:00"/>
    <s v="Thriving Minds After School"/>
    <x v="0"/>
    <s v="Rosemont Upper School"/>
    <s v="719 N Montclair Ave"/>
    <n v="75208"/>
    <n v="1"/>
    <n v="0"/>
    <n v="15"/>
    <n v="15"/>
    <m/>
  </r>
  <r>
    <x v="7"/>
    <x v="0"/>
    <d v="2025-04-08T00:00:00"/>
    <d v="2025-04-08T00:00:00"/>
    <s v="Thriving Minds After School"/>
    <x v="0"/>
    <s v="Sudie L. Williams TAG Academy"/>
    <s v="4518 Pomona Rd"/>
    <n v="75209"/>
    <n v="1"/>
    <n v="0"/>
    <n v="9"/>
    <n v="9"/>
    <m/>
  </r>
  <r>
    <x v="7"/>
    <x v="0"/>
    <d v="2025-04-08T00:00:00"/>
    <d v="2025-04-08T00:00:00"/>
    <s v="Thriving Minds After School"/>
    <x v="0"/>
    <s v="Harry C. Withers Elementary School"/>
    <s v="3959 Northhaven Rd"/>
    <n v="75229"/>
    <n v="1"/>
    <n v="0"/>
    <n v="68"/>
    <n v="68"/>
    <m/>
  </r>
  <r>
    <x v="7"/>
    <x v="0"/>
    <d v="2025-04-08T00:00:00"/>
    <d v="2025-04-08T00:00:00"/>
    <s v="Collaborating With Microsoft Teams"/>
    <x v="0"/>
    <s v="Big Thought HQ"/>
    <s v="1409 Botham Jean Blvd., Suite 1015"/>
    <n v="75215"/>
    <n v="1"/>
    <n v="0"/>
    <n v="4"/>
    <n v="4"/>
    <m/>
  </r>
  <r>
    <x v="7"/>
    <x v="0"/>
    <d v="2025-04-08T00:00:00"/>
    <d v="2025-04-08T00:00:00"/>
    <s v="6DQ-R - Observation"/>
    <x v="0"/>
    <s v="Prestonwood Montessori at E.D. Walker"/>
    <s v="5700 Wozencraft Dr"/>
    <s v=" 75230"/>
    <n v="1"/>
    <n v="0"/>
    <n v="9"/>
    <n v="9"/>
    <m/>
  </r>
  <r>
    <x v="7"/>
    <x v="0"/>
    <d v="2025-04-08T00:00:00"/>
    <d v="2025-04-08T00:00:00"/>
    <s v="Thriving Minds After School"/>
    <x v="0"/>
    <s v="Montessori Academy at Onesimo Hernandez"/>
    <s v="5555 Maple Ave"/>
    <n v="75235"/>
    <n v="1"/>
    <n v="0"/>
    <n v="43"/>
    <n v="43"/>
    <m/>
  </r>
  <r>
    <x v="43"/>
    <x v="5"/>
    <d v="2025-04-08T00:00:00"/>
    <d v="2025-04-08T00:00:00"/>
    <s v="Concerts for Seniors - Dallas Area"/>
    <x v="0"/>
    <s v="Highland Springs: AL"/>
    <s v="7910 Frankford Rd"/>
    <s v="75252"/>
    <n v="1"/>
    <n v="0"/>
    <n v="40"/>
    <n v="40"/>
    <m/>
  </r>
  <r>
    <x v="43"/>
    <x v="5"/>
    <d v="2025-04-08T00:00:00"/>
    <d v="2025-04-08T00:00:00"/>
    <s v="Concerts for Seniors - Dallas Area"/>
    <x v="0"/>
    <s v="Highland Springs: AL"/>
    <s v="7910 Frankford Rd"/>
    <s v="75252"/>
    <n v="1"/>
    <n v="0"/>
    <n v="40"/>
    <n v="40"/>
    <m/>
  </r>
  <r>
    <x v="9"/>
    <x v="1"/>
    <d v="2025-04-08T00:00:00"/>
    <d v="2025-04-08T00:00:00"/>
    <s v="Medea Workshop"/>
    <x v="0"/>
    <s v="Dallas Childrens Theatre"/>
    <s v="5938 Skillman St, Dallas, TX "/>
    <n v="75231"/>
    <n v="1"/>
    <n v="7"/>
    <m/>
    <n v="7"/>
    <m/>
  </r>
  <r>
    <x v="14"/>
    <x v="9"/>
    <d v="2025-04-08T00:00:00"/>
    <d v="2025-04-08T00:00:00"/>
    <s v="Rice Middle School"/>
    <x v="0"/>
    <s v="The Sixth Floor Museum at Dealey Plaza"/>
    <s v="411 Elm Street"/>
    <n v="75202"/>
    <n v="1"/>
    <n v="134"/>
    <n v="14"/>
    <n v="148"/>
    <m/>
  </r>
  <r>
    <x v="15"/>
    <x v="3"/>
    <d v="2025-04-08T00:00:00"/>
    <d v="2025-04-08T00:00:00"/>
    <s v="Gala"/>
    <x v="0"/>
    <s v="Hall of State"/>
    <s v="3939 Grand Avenue"/>
    <n v="75210"/>
    <n v="1"/>
    <s v="X"/>
    <n v="300"/>
    <n v="300"/>
    <m/>
  </r>
  <r>
    <x v="16"/>
    <x v="5"/>
    <d v="2025-04-08T00:00:00"/>
    <d v="2025-04-08T00:00:00"/>
    <s v="Arts &amp; Letters Live"/>
    <x v="0"/>
    <s v="Dallas Museum of Art"/>
    <s v="1717 N Harwood"/>
    <n v="75201"/>
    <n v="1"/>
    <n v="313"/>
    <m/>
    <n v="313"/>
    <m/>
  </r>
  <r>
    <x v="16"/>
    <x v="0"/>
    <d v="2025-04-08T00:00:00"/>
    <d v="2025-04-08T00:00:00"/>
    <s v="Citywide Youth Program"/>
    <x v="0"/>
    <s v="Readers 2 Leaders"/>
    <s v="2800 N Hampton Rd #120"/>
    <n v="75212"/>
    <n v="1"/>
    <m/>
    <n v="35"/>
    <n v="35"/>
    <m/>
  </r>
  <r>
    <x v="16"/>
    <x v="0"/>
    <d v="2025-04-08T00:00:00"/>
    <d v="2025-04-08T00:00:00"/>
    <s v="Citywide Youth (Teen)"/>
    <x v="0"/>
    <s v="Sam Tasby Middle School"/>
    <s v="7001 Fair Oaks Ave"/>
    <n v="75231"/>
    <n v="1"/>
    <m/>
    <n v="12"/>
    <n v="12"/>
    <m/>
  </r>
  <r>
    <x v="53"/>
    <x v="5"/>
    <d v="2025-04-08T00:00:00"/>
    <d v="2025-04-08T00:00:00"/>
    <s v="Catch Fire!"/>
    <x v="0"/>
    <s v="Meyerson Symphony Center"/>
    <s v="2301 Flora"/>
    <n v="75201"/>
    <n v="1"/>
    <n v="227"/>
    <n v="776"/>
    <n v="1003"/>
    <m/>
  </r>
  <r>
    <x v="20"/>
    <x v="6"/>
    <d v="2025-04-08T00:00:00"/>
    <d v="2025-04-30T00:00:00"/>
    <s v="Big D Cotton: Without Us"/>
    <x v="0"/>
    <s v="African American Museum"/>
    <s v="3536 Grand Avenue"/>
    <n v="75210"/>
    <n v="17"/>
    <m/>
    <n v="215"/>
    <n v="215"/>
    <m/>
  </r>
  <r>
    <x v="24"/>
    <x v="0"/>
    <d v="2025-04-08T00:00:00"/>
    <d v="2025-04-08T00:00:00"/>
    <s v="Family Science Night: Superhero Academy"/>
    <x v="0"/>
    <s v="Arturo Salazar Elementary School"/>
    <s v="1120 South Ravinia Drive"/>
    <s v="75211"/>
    <n v="1"/>
    <m/>
    <n v="396"/>
    <n v="396"/>
    <m/>
  </r>
  <r>
    <x v="41"/>
    <x v="0"/>
    <d v="2025-04-08T00:00:00"/>
    <d v="2025-04-08T00:00:00"/>
    <s v="PatioLive!"/>
    <x v="0"/>
    <s v="Iris Memory Care"/>
    <s v="3611 Dickason Avenue"/>
    <n v="75219"/>
    <n v="1"/>
    <m/>
    <n v="22"/>
    <n v="22"/>
    <m/>
  </r>
  <r>
    <x v="26"/>
    <x v="3"/>
    <d v="2025-04-08T00:00:00"/>
    <d v="2025-04-08T00:00:00"/>
    <s v="City of Dallas Meeting"/>
    <x v="0"/>
    <s v="TBAAL "/>
    <s v="1309 Canton Street"/>
    <n v="75202"/>
    <n v="1"/>
    <n v="0"/>
    <n v="55"/>
    <n v="55"/>
    <m/>
  </r>
  <r>
    <x v="26"/>
    <x v="3"/>
    <d v="2025-04-08T00:00:00"/>
    <d v="2025-04-08T00:00:00"/>
    <s v="Urban League"/>
    <x v="0"/>
    <s v="TBAAL "/>
    <s v="1309 Canton Street"/>
    <n v="75202"/>
    <n v="1"/>
    <n v="1"/>
    <n v="48"/>
    <n v="48"/>
    <m/>
  </r>
  <r>
    <x v="31"/>
    <x v="1"/>
    <d v="2025-04-08T00:00:00"/>
    <d v="2025-04-08T00:00:00"/>
    <s v="Season 45 Rehearsal"/>
    <x v="0"/>
    <s v="First Presbyterian Church"/>
    <s v="1835 Young Street"/>
    <n v="75201"/>
    <n v="250"/>
    <m/>
    <m/>
    <n v="250"/>
    <m/>
  </r>
  <r>
    <x v="35"/>
    <x v="1"/>
    <d v="2025-04-08T00:00:00"/>
    <d v="2025-04-30T00:00:00"/>
    <s v="h*llo k*tty syndrome Rehearsals"/>
    <x v="0"/>
    <s v="Undermain Theatre Mainstage"/>
    <s v="3200 Main Street"/>
    <n v="75226"/>
    <n v="18"/>
    <n v="0"/>
    <n v="14"/>
    <n v="14"/>
    <m/>
  </r>
  <r>
    <x v="16"/>
    <x v="5"/>
    <d v="2025-04-08T00:00:00"/>
    <d v="2025-04-08T00:00:00"/>
    <s v="Arts &amp; Letters Live"/>
    <x v="1"/>
    <s v="YouTube"/>
    <s v="Virtual"/>
    <s v="Virtual"/>
    <n v="1"/>
    <n v="19"/>
    <m/>
    <n v="19"/>
    <m/>
  </r>
  <r>
    <x v="18"/>
    <x v="0"/>
    <d v="2025-04-09T00:00:00"/>
    <d v="2025-04-09T00:00:00"/>
    <s v="Bachata Evolution - Dance Social"/>
    <x v="0"/>
    <s v="La Cantera Arts Conservatory"/>
    <s v="1050 N Wesmoreland #328"/>
    <n v="75211"/>
    <n v="1"/>
    <n v="0"/>
    <n v="78"/>
    <n v="78"/>
    <m/>
  </r>
  <r>
    <x v="7"/>
    <x v="0"/>
    <d v="2025-04-09T00:00:00"/>
    <d v="2025-04-09T00:00:00"/>
    <s v="Learning Systems: National Opportunity Youth Incubator"/>
    <x v="1"/>
    <s v="Virtual"/>
    <s v="Virtual"/>
    <s v="Virtual"/>
    <n v="1"/>
    <n v="0"/>
    <n v="15"/>
    <n v="15"/>
    <m/>
  </r>
  <r>
    <x v="7"/>
    <x v="0"/>
    <d v="2025-04-09T00:00:00"/>
    <d v="2025-04-09T00:00:00"/>
    <s v="6DQ-R - Observation"/>
    <x v="1"/>
    <s v="Virtual"/>
    <s v="Virtual"/>
    <s v="Virtual"/>
    <n v="1"/>
    <n v="0"/>
    <n v="30"/>
    <n v="30"/>
    <m/>
  </r>
  <r>
    <x v="43"/>
    <x v="5"/>
    <d v="2025-04-09T00:00:00"/>
    <d v="2025-04-09T00:00:00"/>
    <s v="Concerts for Hospitals - Dallas Area"/>
    <x v="0"/>
    <s v="Dallas VA Hospital"/>
    <s v="4500 South Lancaster"/>
    <s v="75216"/>
    <n v="1"/>
    <n v="0"/>
    <n v="30"/>
    <n v="30"/>
    <m/>
  </r>
  <r>
    <x v="43"/>
    <x v="5"/>
    <d v="2025-04-09T00:00:00"/>
    <d v="2025-04-09T00:00:00"/>
    <s v="Concerts for Hospitals - Dallas Area"/>
    <x v="0"/>
    <s v="Dallas VA Hospital"/>
    <s v="4500 South Lancaster"/>
    <s v="75216"/>
    <n v="1"/>
    <n v="0"/>
    <n v="30"/>
    <n v="30"/>
    <m/>
  </r>
  <r>
    <x v="43"/>
    <x v="5"/>
    <d v="2025-04-09T00:00:00"/>
    <d v="2025-04-09T00:00:00"/>
    <s v="Concerts for Seniors - Dallas Area"/>
    <x v="0"/>
    <s v="Prairie Creek Village"/>
    <s v="9215 Bruton Road"/>
    <s v="75217"/>
    <n v="1"/>
    <n v="0"/>
    <n v="20"/>
    <n v="20"/>
    <m/>
  </r>
  <r>
    <x v="43"/>
    <x v="5"/>
    <d v="2025-04-09T00:00:00"/>
    <d v="2025-04-09T00:00:00"/>
    <s v="Concerts for Seniors - Dallas Area"/>
    <x v="0"/>
    <s v="Prairie Creek Village"/>
    <s v="9215 Bruton Road"/>
    <s v="75217"/>
    <n v="1"/>
    <n v="0"/>
    <n v="20"/>
    <n v="20"/>
    <m/>
  </r>
  <r>
    <x v="43"/>
    <x v="5"/>
    <d v="2025-04-09T00:00:00"/>
    <d v="2025-04-09T00:00:00"/>
    <s v="Concerts for Seniors - Dallas Area"/>
    <x v="0"/>
    <s v="West Dallas Senior Center"/>
    <s v="2828 Fish Trap Road"/>
    <s v="75212"/>
    <n v="1"/>
    <n v="0"/>
    <n v="26"/>
    <n v="26"/>
    <m/>
  </r>
  <r>
    <x v="43"/>
    <x v="5"/>
    <d v="2025-04-09T00:00:00"/>
    <d v="2025-04-09T00:00:00"/>
    <s v="Concerts for Seniors - Dallas Area"/>
    <x v="0"/>
    <s v="West Dallas Senior Center"/>
    <s v="2828 Fish Trap Road"/>
    <s v="75212"/>
    <n v="1"/>
    <n v="0"/>
    <n v="26"/>
    <n v="26"/>
    <m/>
  </r>
  <r>
    <x v="0"/>
    <x v="0"/>
    <d v="2025-04-09T00:00:00"/>
    <d v="2025-04-09T00:00:00"/>
    <s v="Senior Ballet Folklorico Company"/>
    <x v="0"/>
    <s v="Exall Park Recreation Center"/>
    <s v="1355 Adair St, Dallas, TX"/>
    <n v="75204"/>
    <n v="1"/>
    <n v="3"/>
    <n v="0"/>
    <n v="3"/>
    <m/>
  </r>
  <r>
    <x v="0"/>
    <x v="0"/>
    <d v="2025-04-09T00:00:00"/>
    <d v="2025-04-09T00:00:00"/>
    <s v="Classical Ballet Kids"/>
    <x v="0"/>
    <s v="Bachman Recreation Center"/>
    <s v="2750 Bachman Dr, Dallas, TX"/>
    <n v="75220"/>
    <n v="1"/>
    <n v="8"/>
    <n v="0"/>
    <n v="8"/>
    <m/>
  </r>
  <r>
    <x v="0"/>
    <x v="0"/>
    <d v="2025-04-09T00:00:00"/>
    <d v="2025-04-09T00:00:00"/>
    <s v="Ballet Folklorico Kids"/>
    <x v="0"/>
    <s v="Bachman Recreation Center"/>
    <s v="2750 Bachman Dr, Dallas, TX"/>
    <n v="75220"/>
    <n v="1"/>
    <n v="14"/>
    <n v="0"/>
    <n v="14"/>
    <m/>
  </r>
  <r>
    <x v="0"/>
    <x v="1"/>
    <d v="2025-04-09T00:00:00"/>
    <d v="2025-04-09T00:00:00"/>
    <s v="Junior Professional Company"/>
    <x v="0"/>
    <s v="Anita Martinez Recreation Center"/>
    <s v="3212 N Winnetka Ave, Dallas, TX 75212"/>
    <m/>
    <n v="1"/>
    <n v="12"/>
    <n v="0"/>
    <n v="12"/>
    <m/>
  </r>
  <r>
    <x v="7"/>
    <x v="0"/>
    <d v="2025-04-09T00:00:00"/>
    <d v="2025-04-09T00:00:00"/>
    <s v="Thriving Minds After School "/>
    <x v="0"/>
    <s v="Anne Frank Elementary School"/>
    <s v="5201 Celestial Rd"/>
    <n v="75254"/>
    <n v="1"/>
    <n v="0"/>
    <n v="31"/>
    <n v="31"/>
    <m/>
  </r>
  <r>
    <x v="7"/>
    <x v="0"/>
    <d v="2025-04-09T00:00:00"/>
    <d v="2025-04-09T00:00:00"/>
    <s v="Thriving Minds After School"/>
    <x v="0"/>
    <s v="Lakewood Elementary School"/>
    <s v="3000 Hillbrook St"/>
    <n v="75214"/>
    <n v="1"/>
    <n v="0"/>
    <n v="38"/>
    <n v="38"/>
    <m/>
  </r>
  <r>
    <x v="7"/>
    <x v="0"/>
    <d v="2025-04-09T00:00:00"/>
    <d v="2025-04-09T00:00:00"/>
    <s v="Thriving Minds After School"/>
    <x v="0"/>
    <s v="Nathan Adams Elementary School"/>
    <s v="12606 Welch Rd"/>
    <n v="75244"/>
    <n v="1"/>
    <n v="0"/>
    <n v="26"/>
    <n v="26"/>
    <n v="14"/>
  </r>
  <r>
    <x v="7"/>
    <x v="0"/>
    <d v="2025-04-09T00:00:00"/>
    <d v="2025-04-09T00:00:00"/>
    <s v="Thriving Minds After School"/>
    <x v="0"/>
    <s v="Prestonwood Montessori at E.D. Walker"/>
    <s v="5700 Wozencraft Dr"/>
    <s v=" 75230"/>
    <n v="1"/>
    <n v="0"/>
    <n v="46"/>
    <n v="46"/>
    <m/>
  </r>
  <r>
    <x v="7"/>
    <x v="0"/>
    <d v="2025-04-09T00:00:00"/>
    <d v="2025-04-09T00:00:00"/>
    <s v="Thriving Minds After School"/>
    <x v="0"/>
    <s v="Rosemont Lower School"/>
    <s v="1919 Stevens Forest Dr"/>
    <n v="75208"/>
    <n v="1"/>
    <n v="0"/>
    <n v="86"/>
    <n v="86"/>
    <m/>
  </r>
  <r>
    <x v="7"/>
    <x v="0"/>
    <d v="2025-04-09T00:00:00"/>
    <d v="2025-04-09T00:00:00"/>
    <s v="Thriving Minds After School"/>
    <x v="0"/>
    <s v="Rosemont Upper School"/>
    <s v="719 N Montclair Ave"/>
    <n v="75208"/>
    <n v="1"/>
    <n v="0"/>
    <n v="18"/>
    <n v="18"/>
    <m/>
  </r>
  <r>
    <x v="7"/>
    <x v="0"/>
    <d v="2025-04-09T00:00:00"/>
    <d v="2025-04-09T00:00:00"/>
    <s v="Thriving Minds After School"/>
    <x v="0"/>
    <s v="Harry C. Withers Elementary School"/>
    <s v="3959 Northhaven Rd"/>
    <n v="75229"/>
    <n v="1"/>
    <n v="0"/>
    <n v="71"/>
    <n v="71"/>
    <m/>
  </r>
  <r>
    <x v="7"/>
    <x v="0"/>
    <d v="2025-04-09T00:00:00"/>
    <d v="2025-04-09T00:00:00"/>
    <s v="6DQ-R - Observation"/>
    <x v="0"/>
    <s v="Anne Frank Elementary School"/>
    <s v="5201 Celestial Rd"/>
    <n v="75254"/>
    <n v="1"/>
    <n v="0"/>
    <n v="10"/>
    <n v="10"/>
    <m/>
  </r>
  <r>
    <x v="7"/>
    <x v="0"/>
    <d v="2025-04-09T00:00:00"/>
    <d v="2025-04-09T00:00:00"/>
    <s v="Thriving Minds After School"/>
    <x v="0"/>
    <s v="Montessori Academy at Onesimo Hernandez"/>
    <s v="5555 Maple Ave"/>
    <n v="75235"/>
    <n v="1"/>
    <n v="0"/>
    <n v="38"/>
    <n v="38"/>
    <m/>
  </r>
  <r>
    <x v="9"/>
    <x v="1"/>
    <d v="2025-04-09T00:00:00"/>
    <d v="2025-04-09T00:00:00"/>
    <s v="Medea Workshop"/>
    <x v="0"/>
    <s v="Dallas Childrens Theatre"/>
    <s v="5938 Skillman St, Dallas, TX "/>
    <n v="75231"/>
    <n v="1"/>
    <n v="7"/>
    <m/>
    <n v="7"/>
    <m/>
  </r>
  <r>
    <x v="14"/>
    <x v="9"/>
    <d v="2025-04-09T00:00:00"/>
    <d v="2025-04-09T00:00:00"/>
    <s v="ATEMS High School"/>
    <x v="0"/>
    <s v="The Sixth Floor Museum at Dealey Plaza"/>
    <s v="411 Elm Street"/>
    <n v="75202"/>
    <n v="1"/>
    <n v="28"/>
    <n v="3"/>
    <n v="31"/>
    <m/>
  </r>
  <r>
    <x v="14"/>
    <x v="0"/>
    <d v="2025-04-09T00:00:00"/>
    <d v="2025-04-09T00:00:00"/>
    <s v="ATEMS High School"/>
    <x v="0"/>
    <s v="The Sixth Floor Museum at Dealey Plaza"/>
    <s v="411 Elm Street"/>
    <n v="75202"/>
    <n v="1"/>
    <n v="31"/>
    <n v="0"/>
    <n v="31"/>
    <m/>
  </r>
  <r>
    <x v="14"/>
    <x v="9"/>
    <d v="2025-04-09T00:00:00"/>
    <d v="2025-04-09T00:00:00"/>
    <s v="Callisburg High School"/>
    <x v="0"/>
    <s v="The Sixth Floor Museum at Dealey Plaza"/>
    <s v="411 Elm Street"/>
    <n v="75202"/>
    <n v="1"/>
    <n v="32"/>
    <n v="4"/>
    <n v="36"/>
    <m/>
  </r>
  <r>
    <x v="14"/>
    <x v="9"/>
    <d v="2025-04-09T00:00:00"/>
    <d v="2025-04-09T00:00:00"/>
    <s v="Callisburg High School"/>
    <x v="0"/>
    <s v="The Sixth Floor Museum at Dealey Plaza"/>
    <s v="411 Elm Street"/>
    <n v="75202"/>
    <n v="1"/>
    <n v="32"/>
    <n v="3"/>
    <n v="35"/>
    <m/>
  </r>
  <r>
    <x v="14"/>
    <x v="0"/>
    <d v="2025-04-09T00:00:00"/>
    <d v="2025-04-09T00:00:00"/>
    <s v="Callisburg High School"/>
    <x v="0"/>
    <s v="The Sixth Floor Museum at Dealey Plaza"/>
    <s v="411 Elm Street"/>
    <n v="75202"/>
    <n v="1"/>
    <n v="36"/>
    <n v="0"/>
    <n v="36"/>
    <m/>
  </r>
  <r>
    <x v="14"/>
    <x v="0"/>
    <d v="2025-04-09T00:00:00"/>
    <d v="2025-04-09T00:00:00"/>
    <s v="Callisburg High School"/>
    <x v="0"/>
    <s v="The Sixth Floor Museum at Dealey Plaza"/>
    <s v="411 Elm Street"/>
    <n v="75202"/>
    <n v="1"/>
    <n v="35"/>
    <n v="0"/>
    <n v="35"/>
    <m/>
  </r>
  <r>
    <x v="16"/>
    <x v="0"/>
    <d v="2025-04-09T00:00:00"/>
    <d v="2025-04-09T00:00:00"/>
    <s v="Senior Program"/>
    <x v="0"/>
    <s v="Wesley Rankin Community Center"/>
    <s v="3100 Crossman Ave"/>
    <n v="75212"/>
    <n v="1"/>
    <m/>
    <n v="17"/>
    <n v="17"/>
    <m/>
  </r>
  <r>
    <x v="16"/>
    <x v="0"/>
    <d v="2025-04-09T00:00:00"/>
    <d v="2025-04-09T00:00:00"/>
    <s v="Adult Program"/>
    <x v="0"/>
    <s v="New Friends New Life"/>
    <s v="N/A"/>
    <n v="75201"/>
    <n v="1"/>
    <m/>
    <n v="12"/>
    <n v="12"/>
    <m/>
  </r>
  <r>
    <x v="16"/>
    <x v="0"/>
    <d v="2025-04-09T00:00:00"/>
    <d v="2025-04-09T00:00:00"/>
    <s v="Citywide Youth (Teen)"/>
    <x v="0"/>
    <s v="New Friends New Life"/>
    <s v="N/A"/>
    <n v="75201"/>
    <n v="1"/>
    <m/>
    <n v="4"/>
    <n v="4"/>
    <m/>
  </r>
  <r>
    <x v="16"/>
    <x v="0"/>
    <d v="2025-04-09T00:00:00"/>
    <d v="2025-04-09T00:00:00"/>
    <s v="Travis Partnership"/>
    <x v="0"/>
    <s v="William B. Travis TAG Vanguard Academy"/>
    <s v="3001 McKinney Ave"/>
    <n v="75204"/>
    <n v="1"/>
    <m/>
    <n v="23"/>
    <n v="23"/>
    <m/>
  </r>
  <r>
    <x v="16"/>
    <x v="0"/>
    <d v="2025-04-09T00:00:00"/>
    <d v="2025-04-25T00:00:00"/>
    <s v="Toddler Art"/>
    <x v="0"/>
    <s v="Dallas Museum of Art"/>
    <s v="1717 N Harwood"/>
    <n v="75201"/>
    <n v="3"/>
    <m/>
    <n v="68"/>
    <n v="68"/>
    <m/>
  </r>
  <r>
    <x v="22"/>
    <x v="9"/>
    <d v="2025-04-09T00:00:00"/>
    <d v="2025-04-09T00:00:00"/>
    <s v="Guided Tour: Alex Sanger Prep"/>
    <x v="0"/>
    <s v="Nasher Sculpture Center"/>
    <s v="2001 Flora St. "/>
    <n v="75201"/>
    <n v="1"/>
    <m/>
    <n v="17"/>
    <n v="17"/>
    <m/>
  </r>
  <r>
    <x v="51"/>
    <x v="0"/>
    <d v="2025-04-09T00:00:00"/>
    <d v="2025-04-09T00:00:00"/>
    <s v="OutLoud Voices: Afterschool Arts Workshops"/>
    <x v="0"/>
    <s v="Bath House Cultural Center"/>
    <s v="521 E Lawther "/>
    <n v="75218"/>
    <n v="1"/>
    <n v="0"/>
    <n v="15"/>
    <n v="15"/>
    <m/>
  </r>
  <r>
    <x v="24"/>
    <x v="0"/>
    <d v="2025-04-09T00:00:00"/>
    <d v="2025-04-09T00:00:00"/>
    <s v="Onsite Lab: Dig Those Dinos"/>
    <x v="0"/>
    <s v="Perot Museum of Nature and Science"/>
    <s v="2201 N Field Street"/>
    <n v="75201"/>
    <n v="3"/>
    <n v="62"/>
    <n v="9"/>
    <n v="71"/>
    <m/>
  </r>
  <r>
    <x v="24"/>
    <x v="0"/>
    <d v="2025-04-09T00:00:00"/>
    <d v="2025-04-09T00:00:00"/>
    <s v="Tech Truck "/>
    <x v="0"/>
    <s v="Dallas Public Library - Vickery Park Branch"/>
    <s v="8333 Park Ln"/>
    <s v="75231"/>
    <n v="1"/>
    <m/>
    <n v="45"/>
    <n v="45"/>
    <m/>
  </r>
  <r>
    <x v="24"/>
    <x v="0"/>
    <d v="2025-04-09T00:00:00"/>
    <d v="2025-04-09T00:00:00"/>
    <s v="Tech Truck "/>
    <x v="0"/>
    <s v="Brother Bills Helping Hand"/>
    <s v="2300 Canda Dr"/>
    <s v="75212"/>
    <n v="1"/>
    <m/>
    <n v="9"/>
    <n v="9"/>
    <m/>
  </r>
  <r>
    <x v="37"/>
    <x v="0"/>
    <d v="2025-04-09T00:00:00"/>
    <d v="2025-04-09T00:00:00"/>
    <s v="Stone Soup Emerging Voices"/>
    <x v="0"/>
    <s v="The Writer's Garret"/>
    <s v="215 S. Tyler St."/>
    <n v="75208"/>
    <n v="1"/>
    <n v="0"/>
    <n v="10"/>
    <n v="10"/>
    <m/>
  </r>
  <r>
    <x v="18"/>
    <x v="5"/>
    <d v="2025-04-10T00:00:00"/>
    <d v="2025-04-10T00:00:00"/>
    <s v="Bridging  the arts NTBCA"/>
    <x v="1"/>
    <m/>
    <m/>
    <m/>
    <m/>
    <m/>
    <m/>
    <n v="0"/>
    <m/>
  </r>
  <r>
    <x v="37"/>
    <x v="0"/>
    <d v="2025-04-10T00:00:00"/>
    <d v="2025-04-10T00:00:00"/>
    <s v="2425-101A CAVARTS Writing Workshop "/>
    <x v="1"/>
    <s v="Virtual"/>
    <s v="Virtual"/>
    <s v="Virtual"/>
    <n v="1"/>
    <n v="0"/>
    <n v="9"/>
    <n v="9"/>
    <m/>
  </r>
  <r>
    <x v="43"/>
    <x v="5"/>
    <d v="2025-04-10T00:00:00"/>
    <d v="2025-04-10T00:00:00"/>
    <s v="Concerts for Seniors - Dallas Area"/>
    <x v="0"/>
    <s v="Villa at Mountain View"/>
    <s v="2918 Duncanville Road"/>
    <s v="75211"/>
    <n v="1"/>
    <n v="0"/>
    <n v="30"/>
    <n v="30"/>
    <m/>
  </r>
  <r>
    <x v="43"/>
    <x v="5"/>
    <d v="2025-04-10T00:00:00"/>
    <d v="2025-04-10T00:00:00"/>
    <s v="Concerts for Seniors - Dallas Area"/>
    <x v="0"/>
    <s v="Villa at Mountain View"/>
    <s v="2918 Duncanville Road"/>
    <s v="75211"/>
    <n v="1"/>
    <n v="0"/>
    <n v="30"/>
    <n v="30"/>
    <m/>
  </r>
  <r>
    <x v="0"/>
    <x v="1"/>
    <d v="2025-04-10T00:00:00"/>
    <d v="2025-04-10T00:00:00"/>
    <s v="Children's Professional Ballet Folklorico Company"/>
    <x v="0"/>
    <s v="Anita Martinez Recreation Center"/>
    <s v="3212 N Winnetka Ave, Dallas, TX 75212"/>
    <m/>
    <n v="1"/>
    <n v="11"/>
    <n v="0"/>
    <n v="11"/>
    <m/>
  </r>
  <r>
    <x v="7"/>
    <x v="0"/>
    <d v="2025-04-10T00:00:00"/>
    <d v="2025-04-10T00:00:00"/>
    <s v="(A)Live"/>
    <x v="0"/>
    <s v="Incarnation House"/>
    <s v="3120 N Haskell Ave., Dallas, TX "/>
    <n v="75204"/>
    <n v="1"/>
    <n v="0"/>
    <n v="14"/>
    <n v="14"/>
    <m/>
  </r>
  <r>
    <x v="7"/>
    <x v="0"/>
    <d v="2025-04-10T00:00:00"/>
    <d v="2025-04-10T00:00:00"/>
    <s v="Thriving Minds After School "/>
    <x v="0"/>
    <s v="Anne Frank Elementary School"/>
    <s v="5201 Celestial Rd"/>
    <n v="75254"/>
    <n v="1"/>
    <n v="0"/>
    <n v="32"/>
    <n v="32"/>
    <m/>
  </r>
  <r>
    <x v="7"/>
    <x v="0"/>
    <d v="2025-04-10T00:00:00"/>
    <d v="2025-04-10T00:00:00"/>
    <s v="Thriving Minds After School"/>
    <x v="0"/>
    <s v="Lakewood Elementary School"/>
    <s v="3000 Hillbrook St"/>
    <n v="75214"/>
    <n v="1"/>
    <n v="0"/>
    <n v="43"/>
    <n v="43"/>
    <m/>
  </r>
  <r>
    <x v="7"/>
    <x v="0"/>
    <d v="2025-04-10T00:00:00"/>
    <d v="2025-04-10T00:00:00"/>
    <s v="Thriving Minds After School"/>
    <x v="0"/>
    <s v="Nathan Adams Elementary School"/>
    <s v="12607 Welch Rd"/>
    <n v="75244"/>
    <n v="1"/>
    <n v="0"/>
    <n v="26"/>
    <n v="26"/>
    <n v="14"/>
  </r>
  <r>
    <x v="7"/>
    <x v="0"/>
    <d v="2025-04-10T00:00:00"/>
    <d v="2025-04-10T00:00:00"/>
    <s v="Thriving Minds After School"/>
    <x v="0"/>
    <s v="Prestonwood Montessori at E.D. Walker"/>
    <s v="5700 Wozencraft Dr"/>
    <s v=" 75230"/>
    <n v="1"/>
    <n v="0"/>
    <n v="53"/>
    <n v="53"/>
    <n v="10"/>
  </r>
  <r>
    <x v="7"/>
    <x v="0"/>
    <d v="2025-04-10T00:00:00"/>
    <d v="2025-04-10T00:00:00"/>
    <s v="Thriving Minds After School"/>
    <x v="0"/>
    <s v="Rosemont Lower School"/>
    <s v="1919 Stevens Forest Dr"/>
    <n v="75208"/>
    <n v="1"/>
    <n v="0"/>
    <n v="88"/>
    <n v="88"/>
    <m/>
  </r>
  <r>
    <x v="7"/>
    <x v="0"/>
    <d v="2025-04-10T00:00:00"/>
    <d v="2025-04-10T00:00:00"/>
    <s v="Thriving Minds After School"/>
    <x v="0"/>
    <s v="Rosemont Upper School"/>
    <s v="719 N Montclair Ave"/>
    <n v="75208"/>
    <n v="1"/>
    <n v="0"/>
    <n v="20"/>
    <n v="20"/>
    <m/>
  </r>
  <r>
    <x v="7"/>
    <x v="0"/>
    <d v="2025-04-10T00:00:00"/>
    <d v="2025-04-10T00:00:00"/>
    <s v="Thriving Minds After School"/>
    <x v="0"/>
    <s v="Harry C. Withers Elementary School"/>
    <s v="3959 Northhaven Rd"/>
    <n v="75229"/>
    <n v="1"/>
    <n v="0"/>
    <n v="67"/>
    <n v="67"/>
    <m/>
  </r>
  <r>
    <x v="7"/>
    <x v="0"/>
    <d v="2025-04-10T00:00:00"/>
    <d v="2025-04-10T00:00:00"/>
    <s v="6DQ-R - Observation"/>
    <x v="0"/>
    <s v="Rosemont Upper School"/>
    <s v="719 N Montclair Ave"/>
    <n v="75208"/>
    <n v="1"/>
    <n v="0"/>
    <n v="16"/>
    <n v="16"/>
    <m/>
  </r>
  <r>
    <x v="7"/>
    <x v="0"/>
    <d v="2025-04-10T00:00:00"/>
    <d v="2025-04-10T00:00:00"/>
    <s v="Thriving Minds After School"/>
    <x v="0"/>
    <s v="Montessori Academy at Onesimo Hernandez"/>
    <s v="5555 Maple Ave"/>
    <n v="75235"/>
    <n v="1"/>
    <n v="0"/>
    <n v="39"/>
    <n v="39"/>
    <m/>
  </r>
  <r>
    <x v="9"/>
    <x v="1"/>
    <d v="2025-04-10T00:00:00"/>
    <d v="2025-04-10T00:00:00"/>
    <s v="Medea Workshop"/>
    <x v="0"/>
    <s v="Dallas Childrens Theatre"/>
    <s v="5938 Skillman St, Dallas, TX "/>
    <n v="75231"/>
    <n v="1"/>
    <n v="7"/>
    <m/>
    <n v="7"/>
    <m/>
  </r>
  <r>
    <x v="14"/>
    <x v="9"/>
    <d v="2025-04-10T00:00:00"/>
    <d v="2025-04-10T00:00:00"/>
    <s v="LD Bell High School"/>
    <x v="0"/>
    <s v="The Sixth Floor Museum at Dealey Plaza"/>
    <s v="411 Elm Street"/>
    <n v="75202"/>
    <n v="1"/>
    <n v="24"/>
    <n v="3"/>
    <n v="27"/>
    <m/>
  </r>
  <r>
    <x v="14"/>
    <x v="9"/>
    <d v="2025-04-10T00:00:00"/>
    <d v="2025-04-10T00:00:00"/>
    <s v="BG - BRG Portia Spittal"/>
    <x v="0"/>
    <s v="The Sixth Floor Museum at Dealey Plaza"/>
    <s v="411 Elm Street"/>
    <n v="75202"/>
    <n v="1"/>
    <n v="45"/>
    <n v="5"/>
    <n v="50"/>
    <m/>
  </r>
  <r>
    <x v="16"/>
    <x v="0"/>
    <d v="2025-04-10T00:00:00"/>
    <d v="2025-04-10T00:00:00"/>
    <s v="Access SPED Workshop"/>
    <x v="0"/>
    <s v="Richard Lagow Elementary"/>
    <s v="637 Edgeworth Dr"/>
    <n v="75217"/>
    <n v="1"/>
    <m/>
    <n v="17"/>
    <n v="17"/>
    <m/>
  </r>
  <r>
    <x v="16"/>
    <x v="0"/>
    <d v="2025-04-10T00:00:00"/>
    <d v="2025-04-10T00:00:00"/>
    <s v="Art Kits"/>
    <x v="0"/>
    <s v="Kleberg-Rylie Recreation Center"/>
    <s v="1515 Edd Rd"/>
    <n v="75253"/>
    <n v="1"/>
    <m/>
    <n v="100"/>
    <n v="100"/>
    <m/>
  </r>
  <r>
    <x v="16"/>
    <x v="0"/>
    <d v="2025-04-10T00:00:00"/>
    <d v="2025-04-10T00:00:00"/>
    <s v="Travis Partnership"/>
    <x v="0"/>
    <s v="William B. Travis TAG Vanguard Academy"/>
    <s v="3001 McKinney Ave"/>
    <n v="75204"/>
    <n v="1"/>
    <m/>
    <n v="23"/>
    <n v="23"/>
    <m/>
  </r>
  <r>
    <x v="16"/>
    <x v="0"/>
    <d v="2025-04-10T00:00:00"/>
    <d v="2025-04-10T00:00:00"/>
    <s v="Go van Gogh"/>
    <x v="0"/>
    <s v="Richard Lagow Elementary"/>
    <s v="637 Edgeworth Dr"/>
    <n v="75217"/>
    <n v="1"/>
    <m/>
    <n v="16"/>
    <n v="16"/>
    <m/>
  </r>
  <r>
    <x v="16"/>
    <x v="0"/>
    <d v="2025-04-10T00:00:00"/>
    <d v="2025-04-12T00:00:00"/>
    <s v="Arturo's Art &amp; Me"/>
    <x v="0"/>
    <s v="Dallas Museum of Art"/>
    <s v="1717 N Harwood"/>
    <n v="75201"/>
    <n v="2"/>
    <n v="40"/>
    <m/>
    <n v="40"/>
    <m/>
  </r>
  <r>
    <x v="16"/>
    <x v="9"/>
    <d v="2025-04-10T00:00:00"/>
    <d v="2025-04-10T00:00:00"/>
    <s v="Travis Partnership"/>
    <x v="0"/>
    <s v="Dallas Museum of Art"/>
    <s v="1717 N Harwood"/>
    <n v="75201"/>
    <n v="1"/>
    <m/>
    <n v="24"/>
    <n v="24"/>
    <m/>
  </r>
  <r>
    <x v="53"/>
    <x v="8"/>
    <d v="2025-04-10T00:00:00"/>
    <d v="2025-04-12T00:00:00"/>
    <s v="Dallas Winds Invitational Wind Band Festival"/>
    <x v="0"/>
    <s v="Meyerson Symphony Center"/>
    <s v="2301 Flora"/>
    <n v="75201"/>
    <n v="3"/>
    <n v="36"/>
    <n v="2"/>
    <n v="38"/>
    <m/>
  </r>
  <r>
    <x v="22"/>
    <x v="9"/>
    <d v="2025-04-10T00:00:00"/>
    <d v="2025-04-10T00:00:00"/>
    <s v="Guided Tour: The Sudbury School"/>
    <x v="0"/>
    <s v="Nasher Sculpture Center"/>
    <s v="2001 Flora St. "/>
    <n v="75201"/>
    <n v="1"/>
    <m/>
    <n v="16"/>
    <n v="16"/>
    <m/>
  </r>
  <r>
    <x v="22"/>
    <x v="9"/>
    <d v="2025-04-10T00:00:00"/>
    <d v="2025-04-10T00:00:00"/>
    <s v="Guided Tour: Lake Dallas High School"/>
    <x v="0"/>
    <s v="Nasher Sculpture Center"/>
    <s v="2001 Flora St. "/>
    <n v="75201"/>
    <n v="1"/>
    <m/>
    <n v="30"/>
    <n v="30"/>
    <m/>
  </r>
  <r>
    <x v="24"/>
    <x v="0"/>
    <d v="2025-04-10T00:00:00"/>
    <d v="2025-04-29T00:00:00"/>
    <s v="Onsite Lab: Solar Superstars"/>
    <x v="0"/>
    <s v="Perot Museum of Nature and Science"/>
    <s v="2201 N Field Street"/>
    <n v="75201"/>
    <n v="7"/>
    <n v="171"/>
    <n v="24"/>
    <n v="195"/>
    <m/>
  </r>
  <r>
    <x v="24"/>
    <x v="0"/>
    <d v="2025-04-10T00:00:00"/>
    <d v="2025-04-10T00:00:00"/>
    <s v="Outreach Lab: Chemistry Detectives"/>
    <x v="0"/>
    <s v="Oak Hill Academy"/>
    <s v="9407 Midway Road"/>
    <s v="75220"/>
    <n v="1"/>
    <n v="30"/>
    <m/>
    <n v="30"/>
    <m/>
  </r>
  <r>
    <x v="24"/>
    <x v="3"/>
    <d v="2025-04-10T00:00:00"/>
    <d v="2025-04-24T00:00:00"/>
    <s v="Thursdays on Tap"/>
    <x v="0"/>
    <s v="Perot Museum of Nature and Science"/>
    <s v="2201 N Field Street"/>
    <n v="75201"/>
    <n v="3"/>
    <n v="2283"/>
    <n v="65"/>
    <n v="2348"/>
    <m/>
  </r>
  <r>
    <x v="55"/>
    <x v="5"/>
    <d v="2025-04-10T00:00:00"/>
    <d v="2025-04-12T00:00:00"/>
    <s v="PRETTY FIRE Performance - Week 1"/>
    <x v="0"/>
    <s v="Latino Cultural Center"/>
    <s v="2600 Live Oak, Dallas, Texas 75204"/>
    <m/>
    <n v="4"/>
    <n v="188"/>
    <n v="12"/>
    <n v="200"/>
    <m/>
  </r>
  <r>
    <x v="47"/>
    <x v="3"/>
    <d v="2025-04-10T00:00:00"/>
    <d v="2025-04-10T00:00:00"/>
    <s v="Season Film Shoot"/>
    <x v="0"/>
    <s v="TD STUDIO"/>
    <s v="1230 River Bend Dr. #111"/>
    <n v="75247"/>
    <n v="1"/>
    <n v="0"/>
    <n v="1"/>
    <n v="1"/>
    <m/>
  </r>
  <r>
    <x v="42"/>
    <x v="0"/>
    <d v="2025-04-10T00:00:00"/>
    <d v="2025-04-10T00:00:00"/>
    <s v="Master Class with Whim W'Him (Karl Watson)"/>
    <x v="0"/>
    <s v="BTWHSPVA"/>
    <s v="2501 Flora St."/>
    <n v="75201"/>
    <n v="1"/>
    <n v="0"/>
    <n v="21"/>
    <n v="21"/>
    <m/>
  </r>
  <r>
    <x v="42"/>
    <x v="1"/>
    <d v="2025-04-10T00:00:00"/>
    <d v="2025-04-11T00:00:00"/>
    <s v="Whim W'Him Rehearsals"/>
    <x v="0"/>
    <s v="Winspear Opera House"/>
    <s v="2403 Flora St."/>
    <n v="75201"/>
    <n v="2"/>
    <n v="0"/>
    <n v="18"/>
    <n v="18"/>
    <m/>
  </r>
  <r>
    <x v="26"/>
    <x v="1"/>
    <d v="2025-04-10T00:00:00"/>
    <d v="2025-04-10T00:00:00"/>
    <s v="The Cross and Crucifixion Rehearsal"/>
    <x v="0"/>
    <s v="TBAAL "/>
    <s v="1309 Canton Street"/>
    <n v="75202"/>
    <n v="1"/>
    <n v="0"/>
    <n v="129"/>
    <n v="129"/>
    <m/>
  </r>
  <r>
    <x v="43"/>
    <x v="5"/>
    <d v="2025-04-11T00:00:00"/>
    <d v="2025-04-11T00:00:00"/>
    <s v="Concerts for Head Start - Dallas Area"/>
    <x v="0"/>
    <s v="ChildCareGroup Landauer Center"/>
    <s v="4539 Munger Ave."/>
    <s v="75204-4799"/>
    <n v="1"/>
    <n v="0"/>
    <n v="35"/>
    <n v="35"/>
    <m/>
  </r>
  <r>
    <x v="43"/>
    <x v="5"/>
    <d v="2025-04-11T00:00:00"/>
    <d v="2025-04-11T00:00:00"/>
    <s v="Concerts for Head Start - Dallas Area"/>
    <x v="0"/>
    <s v="ChildCareGroup Landauer Center"/>
    <s v="4539 Munger Ave."/>
    <s v="75204-4799"/>
    <n v="1"/>
    <n v="0"/>
    <n v="35"/>
    <n v="35"/>
    <m/>
  </r>
  <r>
    <x v="43"/>
    <x v="5"/>
    <d v="2025-04-11T00:00:00"/>
    <d v="2025-04-11T00:00:00"/>
    <s v="Concerts for Seniors - Dallas Area"/>
    <x v="0"/>
    <s v="The Villages of Dallas: 3 Anderson"/>
    <s v="550 East Ann Arbor"/>
    <s v="75216"/>
    <n v="1"/>
    <n v="0"/>
    <n v="25"/>
    <n v="25"/>
    <m/>
  </r>
  <r>
    <x v="43"/>
    <x v="5"/>
    <d v="2025-04-11T00:00:00"/>
    <d v="2025-04-11T00:00:00"/>
    <s v="Concerts for Seniors - Dallas Area"/>
    <x v="0"/>
    <s v="The Villages of Dallas: Camillia"/>
    <s v="550 Ann Arbor Avenue"/>
    <s v="75216"/>
    <n v="1"/>
    <n v="0"/>
    <n v="30"/>
    <n v="30"/>
    <m/>
  </r>
  <r>
    <x v="43"/>
    <x v="5"/>
    <d v="2025-04-11T00:00:00"/>
    <d v="2025-04-11T00:00:00"/>
    <s v="Concerts for Seniors - Dallas Area"/>
    <x v="0"/>
    <s v="Ventana by Buckner: AL &amp; MC"/>
    <s v="8301 N. Central Expressway"/>
    <s v="75225"/>
    <n v="1"/>
    <n v="0"/>
    <n v="20"/>
    <n v="20"/>
    <m/>
  </r>
  <r>
    <x v="43"/>
    <x v="5"/>
    <d v="2025-04-11T00:00:00"/>
    <d v="2025-04-11T00:00:00"/>
    <s v="Concerts for Seniors - Dallas Area"/>
    <x v="0"/>
    <s v="Ventana by Buckner: AL &amp; MC"/>
    <s v="8301 N. Central Expressway"/>
    <s v="75225"/>
    <n v="1"/>
    <n v="0"/>
    <n v="20"/>
    <n v="20"/>
    <m/>
  </r>
  <r>
    <x v="43"/>
    <x v="5"/>
    <d v="2025-04-11T00:00:00"/>
    <d v="2025-04-11T00:00:00"/>
    <s v="Concerts for Seniors - Dallas Area"/>
    <x v="0"/>
    <s v="Ventana by Buckner: AL &amp; MC"/>
    <s v="8301 N. Central Expressway"/>
    <s v="75225"/>
    <n v="1"/>
    <n v="0"/>
    <n v="20"/>
    <n v="20"/>
    <m/>
  </r>
  <r>
    <x v="43"/>
    <x v="5"/>
    <d v="2025-04-11T00:00:00"/>
    <d v="2025-04-11T00:00:00"/>
    <s v="Concerts for Seniors - Dallas Area"/>
    <x v="0"/>
    <s v="Vitality Living Preston Hollow: AL"/>
    <s v="11409 N. Central Expressway"/>
    <s v="75243"/>
    <n v="1"/>
    <n v="0"/>
    <n v="15"/>
    <n v="15"/>
    <m/>
  </r>
  <r>
    <x v="43"/>
    <x v="5"/>
    <d v="2025-04-11T00:00:00"/>
    <d v="2025-04-11T00:00:00"/>
    <s v="Concerts for Seniors - Dallas Area"/>
    <x v="0"/>
    <s v="Vitality Living Preston Hollow: AL"/>
    <s v="11409 N. Central Expressway"/>
    <s v="75243"/>
    <n v="1"/>
    <n v="0"/>
    <n v="15"/>
    <n v="15"/>
    <m/>
  </r>
  <r>
    <x v="5"/>
    <x v="5"/>
    <d v="2025-04-11T00:00:00"/>
    <d v="2025-04-13T00:00:00"/>
    <s v="Don Quixote  "/>
    <x v="0"/>
    <s v="Moody Performance Hall"/>
    <s v="2520 Flora St"/>
    <n v="75201"/>
    <n v="4"/>
    <n v="598"/>
    <n v="200"/>
    <n v="798"/>
    <m/>
  </r>
  <r>
    <x v="5"/>
    <x v="5"/>
    <d v="2025-04-11T00:00:00"/>
    <d v="2025-04-13T00:00:00"/>
    <s v="DIFFA"/>
    <x v="0"/>
    <s v="SHERATON DALLAS HOTEL"/>
    <s v="400 Olive St, Dallas, TX"/>
    <n v="75201"/>
    <n v="1"/>
    <n v="800"/>
    <n v="0"/>
    <n v="800"/>
    <m/>
  </r>
  <r>
    <x v="7"/>
    <x v="0"/>
    <d v="2025-04-11T00:00:00"/>
    <d v="2025-04-11T00:00:00"/>
    <s v="Thriving Minds After School "/>
    <x v="0"/>
    <s v="Anne Frank Elementary School"/>
    <s v="5201 Celestial Rd"/>
    <n v="75254"/>
    <n v="1"/>
    <n v="0"/>
    <n v="31"/>
    <n v="31"/>
    <m/>
  </r>
  <r>
    <x v="7"/>
    <x v="0"/>
    <d v="2025-04-11T00:00:00"/>
    <d v="2025-04-11T00:00:00"/>
    <s v="Thriving Minds After School"/>
    <x v="0"/>
    <s v="Lakewood Elementary School"/>
    <s v="3000 Hillbrook St"/>
    <n v="75214"/>
    <n v="1"/>
    <n v="0"/>
    <n v="36"/>
    <n v="36"/>
    <m/>
  </r>
  <r>
    <x v="7"/>
    <x v="0"/>
    <d v="2025-04-11T00:00:00"/>
    <d v="2025-04-11T00:00:00"/>
    <s v="Thriving Minds After School"/>
    <x v="0"/>
    <s v="Nathan Adams Elementary School"/>
    <s v="12608 Welch Rd"/>
    <n v="75244"/>
    <n v="1"/>
    <n v="0"/>
    <n v="18"/>
    <n v="18"/>
    <n v="14"/>
  </r>
  <r>
    <x v="7"/>
    <x v="0"/>
    <d v="2025-04-11T00:00:00"/>
    <d v="2025-04-11T00:00:00"/>
    <s v="Thriving Minds After School"/>
    <x v="0"/>
    <s v="Prestonwood Montessori at E.D. Walker"/>
    <s v="5700 Wozencraft Dr"/>
    <s v=" 75230"/>
    <n v="1"/>
    <n v="0"/>
    <n v="48"/>
    <n v="48"/>
    <m/>
  </r>
  <r>
    <x v="7"/>
    <x v="0"/>
    <d v="2025-04-11T00:00:00"/>
    <d v="2025-04-11T00:00:00"/>
    <s v="Thriving Minds After School"/>
    <x v="0"/>
    <s v="Rosemont Lower School"/>
    <s v="1919 Stevens Forest Dr"/>
    <n v="75208"/>
    <n v="1"/>
    <n v="0"/>
    <n v="83"/>
    <n v="83"/>
    <m/>
  </r>
  <r>
    <x v="7"/>
    <x v="0"/>
    <d v="2025-04-11T00:00:00"/>
    <d v="2025-04-11T00:00:00"/>
    <s v="Thriving Minds After School"/>
    <x v="0"/>
    <s v="Rosemont Upper School"/>
    <s v="719 N Montclair Ave"/>
    <n v="75208"/>
    <n v="1"/>
    <n v="0"/>
    <n v="19"/>
    <n v="19"/>
    <m/>
  </r>
  <r>
    <x v="7"/>
    <x v="0"/>
    <d v="2025-04-11T00:00:00"/>
    <d v="2025-04-11T00:00:00"/>
    <s v="Thriving Minds After School"/>
    <x v="0"/>
    <s v="Sudie L. Williams TAG Academy"/>
    <s v="4518 Pomona Rd"/>
    <n v="75209"/>
    <n v="1"/>
    <n v="0"/>
    <n v="9"/>
    <n v="9"/>
    <m/>
  </r>
  <r>
    <x v="7"/>
    <x v="0"/>
    <d v="2025-04-11T00:00:00"/>
    <d v="2025-04-11T00:00:00"/>
    <s v="Thriving Minds After School"/>
    <x v="0"/>
    <s v="Harry C. Withers Elementary School"/>
    <s v="3959 Northhaven Rd"/>
    <n v="75229"/>
    <n v="1"/>
    <n v="0"/>
    <n v="60"/>
    <n v="60"/>
    <m/>
  </r>
  <r>
    <x v="7"/>
    <x v="0"/>
    <d v="2025-04-11T00:00:00"/>
    <d v="2025-04-11T00:00:00"/>
    <s v="Thriving Minds After School"/>
    <x v="0"/>
    <s v="Montessori Academy at Onesimo Hernandez"/>
    <s v="5555 Maple Ave"/>
    <n v="75235"/>
    <n v="1"/>
    <n v="0"/>
    <n v="41"/>
    <n v="41"/>
    <m/>
  </r>
  <r>
    <x v="9"/>
    <x v="1"/>
    <d v="2025-04-11T00:00:00"/>
    <d v="2025-04-11T00:00:00"/>
    <s v="Medea Workshop"/>
    <x v="0"/>
    <s v="Dallas Childrens Theatre"/>
    <s v="5938 Skillman St, Dallas, TX "/>
    <n v="75231"/>
    <n v="1"/>
    <n v="7"/>
    <m/>
    <n v="7"/>
    <m/>
  </r>
  <r>
    <x v="13"/>
    <x v="4"/>
    <d v="2025-04-11T00:00:00"/>
    <d v="2025-04-28T00:00:00"/>
    <s v="Curtains Up On Reading- Rosemont Elementary and Middle- classes"/>
    <x v="0"/>
    <s v="Rosemont Elementary and Middle School"/>
    <s v="911 N Morocco Ave"/>
    <n v="75211"/>
    <n v="24"/>
    <m/>
    <n v="163"/>
    <n v="163"/>
    <s v=" "/>
  </r>
  <r>
    <x v="14"/>
    <x v="9"/>
    <d v="2025-04-11T00:00:00"/>
    <d v="2025-04-11T00:00:00"/>
    <s v="Bishop Dunne Catholic School"/>
    <x v="0"/>
    <s v="The Sixth Floor Museum at Dealey Plaza"/>
    <s v="411 Elm Street"/>
    <n v="75202"/>
    <n v="1"/>
    <n v="31"/>
    <n v="4"/>
    <n v="35"/>
    <m/>
  </r>
  <r>
    <x v="14"/>
    <x v="9"/>
    <d v="2025-04-11T00:00:00"/>
    <d v="2025-04-11T00:00:00"/>
    <s v="Bishop Dunne Catholic School"/>
    <x v="0"/>
    <s v="The Sixth Floor Museum at Dealey Plaza"/>
    <s v="411 Elm Street"/>
    <n v="75202"/>
    <n v="1"/>
    <n v="31"/>
    <n v="3"/>
    <n v="34"/>
    <m/>
  </r>
  <r>
    <x v="14"/>
    <x v="0"/>
    <d v="2025-04-11T00:00:00"/>
    <d v="2025-04-11T00:00:00"/>
    <s v="Bishop Dunne Catholic School"/>
    <x v="0"/>
    <s v="The Sixth Floor Museum at Dealey Plaza"/>
    <s v="411 Elm Street"/>
    <n v="75202"/>
    <n v="1"/>
    <n v="35"/>
    <n v="0"/>
    <n v="35"/>
    <m/>
  </r>
  <r>
    <x v="14"/>
    <x v="0"/>
    <d v="2025-04-11T00:00:00"/>
    <d v="2025-04-11T00:00:00"/>
    <s v="Bishop Dunne Catholic School"/>
    <x v="0"/>
    <s v="The Sixth Floor Museum at Dealey Plaza"/>
    <s v="411 Elm Street"/>
    <n v="75202"/>
    <n v="1"/>
    <n v="34"/>
    <n v="0"/>
    <n v="34"/>
    <m/>
  </r>
  <r>
    <x v="14"/>
    <x v="9"/>
    <d v="2025-04-11T00:00:00"/>
    <d v="2025-04-11T00:00:00"/>
    <s v="Palmer High School"/>
    <x v="0"/>
    <s v="The Sixth Floor Museum at Dealey Plaza"/>
    <s v="411 Elm Street"/>
    <n v="75202"/>
    <n v="1"/>
    <n v="49"/>
    <n v="0"/>
    <n v="49"/>
    <s v=" "/>
  </r>
  <r>
    <x v="16"/>
    <x v="9"/>
    <d v="2025-04-11T00:00:00"/>
    <d v="2025-04-11T00:00:00"/>
    <s v="Art in Thirty: Gallery Talks"/>
    <x v="0"/>
    <s v="Dallas Museum of Art"/>
    <s v="1717 N Harwood"/>
    <n v="75201"/>
    <n v="1"/>
    <m/>
    <n v="20"/>
    <n v="20"/>
    <m/>
  </r>
  <r>
    <x v="16"/>
    <x v="5"/>
    <d v="2025-04-11T00:00:00"/>
    <d v="2025-04-11T00:00:00"/>
    <s v="Artist Talk"/>
    <x v="0"/>
    <s v="Tureen"/>
    <s v="901 W Jefferson Blvd, Dallas, TX 75208"/>
    <n v="75208"/>
    <n v="1"/>
    <m/>
    <n v="67"/>
    <n v="67"/>
    <m/>
  </r>
  <r>
    <x v="16"/>
    <x v="0"/>
    <d v="2025-04-11T00:00:00"/>
    <d v="2025-04-11T00:00:00"/>
    <s v="Senior Program"/>
    <x v="0"/>
    <s v="WellMed at Redbird Square"/>
    <s v="3107 W Camp Wisdom Rd Suite 170"/>
    <n v="75237"/>
    <n v="1"/>
    <m/>
    <n v="6"/>
    <n v="6"/>
    <m/>
  </r>
  <r>
    <x v="16"/>
    <x v="0"/>
    <d v="2025-04-11T00:00:00"/>
    <d v="2025-04-11T00:00:00"/>
    <s v="Middle School Partnership"/>
    <x v="0"/>
    <s v="Dallas Museum of Art"/>
    <s v="1717 N Harwood"/>
    <n v="75201"/>
    <n v="1"/>
    <m/>
    <n v="31"/>
    <n v="31"/>
    <m/>
  </r>
  <r>
    <x v="16"/>
    <x v="3"/>
    <d v="2025-04-11T00:00:00"/>
    <d v="2025-04-11T00:00:00"/>
    <s v="Educator Advisory Council"/>
    <x v="0"/>
    <s v="Dallas Museum of Art"/>
    <s v="1717 N Harwood"/>
    <n v="75201"/>
    <n v="1"/>
    <m/>
    <n v="11"/>
    <n v="11"/>
    <m/>
  </r>
  <r>
    <x v="51"/>
    <x v="0"/>
    <d v="2025-04-11T00:00:00"/>
    <d v="2025-04-11T00:00:00"/>
    <s v="Illuminated Voices Poetry Workshop"/>
    <x v="0"/>
    <s v="Booker T Washington HS"/>
    <s v="2501 Flora St"/>
    <n v="75201"/>
    <n v="1"/>
    <n v="0"/>
    <n v="33"/>
    <n v="33"/>
    <m/>
  </r>
  <r>
    <x v="51"/>
    <x v="0"/>
    <d v="2025-04-11T00:00:00"/>
    <d v="2025-04-11T00:00:00"/>
    <s v="Illuminated Voices Poetry Workshop"/>
    <x v="0"/>
    <s v="Henry W Longfellow Career Exploration Academy"/>
    <s v="5314 Boaz St"/>
    <n v="75209"/>
    <n v="1"/>
    <n v="0"/>
    <n v="35"/>
    <n v="35"/>
    <m/>
  </r>
  <r>
    <x v="51"/>
    <x v="0"/>
    <d v="2025-04-11T00:00:00"/>
    <d v="2025-04-11T00:00:00"/>
    <s v="Illuminated Voices Poetry Workshop"/>
    <x v="0"/>
    <s v="Uplift Wisdom"/>
    <s v="301 W Camp Wisdom Rd"/>
    <n v="75232"/>
    <n v="1"/>
    <n v="0"/>
    <n v="10"/>
    <n v="10"/>
    <m/>
  </r>
  <r>
    <x v="24"/>
    <x v="0"/>
    <d v="2025-04-11T00:00:00"/>
    <d v="2025-04-11T00:00:00"/>
    <s v="Outreach Demo: Thermal Reactions"/>
    <x v="0"/>
    <s v="Felix G. Botello Elementary School"/>
    <s v="225 South Marsalis Avenue"/>
    <s v="75203"/>
    <n v="1"/>
    <m/>
    <n v="502"/>
    <n v="502"/>
    <m/>
  </r>
  <r>
    <x v="41"/>
    <x v="0"/>
    <d v="2025-04-11T00:00:00"/>
    <d v="2025-04-11T00:00:00"/>
    <s v="PatioLive!"/>
    <x v="0"/>
    <s v="The Bridge at Fair Park"/>
    <s v="2535 M L King Jr. Blvd"/>
    <n v="75215"/>
    <n v="1"/>
    <m/>
    <n v="20"/>
    <n v="20"/>
    <m/>
  </r>
  <r>
    <x v="42"/>
    <x v="5"/>
    <d v="2025-04-11T00:00:00"/>
    <d v="2025-04-11T00:00:00"/>
    <s v="Santos Salon with Whim W'Him's Olivier Wevers"/>
    <x v="0"/>
    <s v="Winspear Opera House"/>
    <s v="2403 Flora St."/>
    <n v="75201"/>
    <n v="1"/>
    <n v="0"/>
    <n v="45"/>
    <n v="45"/>
    <m/>
  </r>
  <r>
    <x v="42"/>
    <x v="5"/>
    <d v="2025-04-11T00:00:00"/>
    <d v="2025-04-11T00:00:00"/>
    <s v="Whim W'Him Performance"/>
    <x v="0"/>
    <s v="Winspear Opera House"/>
    <s v="2403 Flora St."/>
    <n v="75201"/>
    <n v="1"/>
    <n v="466"/>
    <n v="47"/>
    <n v="513"/>
    <m/>
  </r>
  <r>
    <x v="42"/>
    <x v="3"/>
    <d v="2025-04-11T00:00:00"/>
    <d v="2025-04-11T00:00:00"/>
    <s v="Whim W'Him Post-Performance Artist Talkback"/>
    <x v="0"/>
    <s v="Winspear Opera House"/>
    <s v="2403  Flora St."/>
    <n v="75201"/>
    <n v="1"/>
    <n v="0"/>
    <n v="75"/>
    <n v="75"/>
    <m/>
  </r>
  <r>
    <x v="26"/>
    <x v="1"/>
    <d v="2025-04-11T00:00:00"/>
    <d v="2025-04-10T00:00:00"/>
    <s v="The Cross and Crucifixion Rehearsal"/>
    <x v="0"/>
    <s v="TBAAL "/>
    <s v="1309 Canton Street"/>
    <n v="75202"/>
    <n v="1"/>
    <n v="0"/>
    <n v="980"/>
    <n v="980"/>
    <m/>
  </r>
  <r>
    <x v="42"/>
    <x v="5"/>
    <d v="2025-04-11T00:00:00"/>
    <d v="2025-04-11T00:00:00"/>
    <s v="Santos Salon with Whim W'Him's Olivier Wevers (Live Stream)"/>
    <x v="1"/>
    <s v="Virtual"/>
    <s v="Virtual"/>
    <s v="Virtual"/>
    <n v="1"/>
    <n v="0"/>
    <n v="124"/>
    <n v="124"/>
    <m/>
  </r>
  <r>
    <x v="37"/>
    <x v="0"/>
    <d v="2025-04-12T00:00:00"/>
    <d v="2025-04-12T00:00:00"/>
    <s v="Saturday Stone Soup"/>
    <x v="1"/>
    <s v="Virtual"/>
    <s v="Virtual"/>
    <s v="Virtual"/>
    <n v="1"/>
    <n v="0"/>
    <n v="6"/>
    <n v="6"/>
    <m/>
  </r>
  <r>
    <x v="0"/>
    <x v="1"/>
    <d v="2025-04-12T00:00:00"/>
    <d v="2025-04-12T00:00:00"/>
    <s v="Mini Professional Ballet Folklorico Company"/>
    <x v="0"/>
    <s v="Anita Martinez Recreation Center"/>
    <s v="3212 N Winnetka Ave, Dallas, TX 75212"/>
    <m/>
    <n v="1"/>
    <n v="9"/>
    <n v="0"/>
    <n v="9"/>
    <m/>
  </r>
  <r>
    <x v="0"/>
    <x v="0"/>
    <d v="2025-04-12T00:00:00"/>
    <d v="2025-04-12T00:00:00"/>
    <s v="ANMBF Dance Academy Ballet Folklorico Toddlers 9:30 AM"/>
    <x v="0"/>
    <s v="Anita Martinez Recreation Center"/>
    <s v="3212 N Winnetka Ave, Dallas, TX 75212"/>
    <m/>
    <n v="1"/>
    <n v="18"/>
    <n v="0"/>
    <n v="18"/>
    <m/>
  </r>
  <r>
    <x v="0"/>
    <x v="0"/>
    <d v="2025-04-12T00:00:00"/>
    <d v="2025-04-12T00:00:00"/>
    <s v="ANMBF Dance Academy Classical Ballet Kids 9:30 AM"/>
    <x v="0"/>
    <s v="Anita Martinez Recreation Center"/>
    <s v="3212 N Winnetka Ave, Dallas, TX 75212"/>
    <m/>
    <n v="1"/>
    <n v="7"/>
    <n v="0"/>
    <n v="7"/>
    <m/>
  </r>
  <r>
    <x v="0"/>
    <x v="0"/>
    <d v="2025-04-12T00:00:00"/>
    <d v="2025-04-12T00:00:00"/>
    <s v="ANMBF Dance Academy Ballet Folklorico Kids 10:30 AM"/>
    <x v="0"/>
    <s v="Anita Martinez Recreation Center"/>
    <s v="3212 N Winnetka Ave, Dallas, TX 75212"/>
    <m/>
    <n v="1"/>
    <n v="20"/>
    <n v="0"/>
    <n v="20"/>
    <m/>
  </r>
  <r>
    <x v="0"/>
    <x v="0"/>
    <d v="2025-04-12T00:00:00"/>
    <d v="2025-04-12T00:00:00"/>
    <s v="ANMBF Dance Academy Classical Ballet Toddlers 10:30 AM"/>
    <x v="0"/>
    <s v="Anita Martinez Recreation Center"/>
    <s v="3212 N Winnetka Ave, Dallas, TX 75212"/>
    <m/>
    <n v="1"/>
    <n v="10"/>
    <n v="0"/>
    <n v="10"/>
    <n v="10"/>
  </r>
  <r>
    <x v="0"/>
    <x v="0"/>
    <d v="2025-04-12T00:00:00"/>
    <d v="2025-04-12T00:00:00"/>
    <s v="ANMBF Dance Academy Ballet Folklorico Teen and Adult 11:30 AM"/>
    <x v="0"/>
    <s v="Anita Martinez Recreation Center"/>
    <s v="3212 N Winnetka Ave, Dallas, TX 75212"/>
    <m/>
    <n v="1"/>
    <n v="12"/>
    <n v="0"/>
    <n v="12"/>
    <n v="10"/>
  </r>
  <r>
    <x v="0"/>
    <x v="0"/>
    <d v="2025-04-12T00:00:00"/>
    <d v="2025-04-12T00:00:00"/>
    <s v="ANMBF Dance Academy Ballet Folklorico Kids Intermediate 11:30 AM"/>
    <x v="0"/>
    <s v="Anita Martinez Recreation Center"/>
    <s v="3212 N Winnetka Ave, Dallas, TX 75212"/>
    <m/>
    <n v="1"/>
    <n v="6"/>
    <n v="0"/>
    <n v="6"/>
    <m/>
  </r>
  <r>
    <x v="0"/>
    <x v="0"/>
    <d v="2025-04-12T00:00:00"/>
    <d v="2025-04-12T00:00:00"/>
    <s v="ANMBF Dance Academy Ballet Folklorico Teen and Adult Intermediate 12:30 PM"/>
    <x v="0"/>
    <s v="Anita Martinez Recreation Center"/>
    <s v="3212 N Winnetka Ave, Dallas, TX 75212"/>
    <m/>
    <n v="1"/>
    <n v="5"/>
    <n v="0"/>
    <n v="5"/>
    <m/>
  </r>
  <r>
    <x v="5"/>
    <x v="5"/>
    <d v="2025-04-12T00:00:00"/>
    <d v="2025-04-12T00:00:00"/>
    <s v="Don Quixote - Sensory Friendly Performance"/>
    <x v="0"/>
    <s v="Moody Performance Hall"/>
    <s v="2520 Flora St"/>
    <n v="75201"/>
    <n v="1"/>
    <n v="104"/>
    <n v="85"/>
    <n v="189"/>
    <m/>
  </r>
  <r>
    <x v="5"/>
    <x v="5"/>
    <d v="2025-04-12T00:00:00"/>
    <d v="2025-04-12T00:00:00"/>
    <s v="Future Voices / Spring Showcase"/>
    <x v="0"/>
    <s v="Moody Performance Hall"/>
    <s v="2520 Flora St"/>
    <n v="75201"/>
    <n v="1"/>
    <n v="267"/>
    <n v="15"/>
    <n v="282"/>
    <m/>
  </r>
  <r>
    <x v="7"/>
    <x v="0"/>
    <d v="2025-04-12T00:00:00"/>
    <d v="2025-04-12T00:00:00"/>
    <s v="The Fellowship Initiative"/>
    <x v="0"/>
    <s v="Big Thought HQ"/>
    <s v="1409 Botham Jean Blvd., Suite 1015"/>
    <n v="75215"/>
    <n v="1"/>
    <n v="0"/>
    <n v="19"/>
    <n v="19"/>
    <m/>
  </r>
  <r>
    <x v="7"/>
    <x v="0"/>
    <d v="2025-04-12T00:00:00"/>
    <d v="2025-04-12T00:00:00"/>
    <s v="Thriving Minds After School"/>
    <x v="0"/>
    <s v="Lakewood Elementary School"/>
    <s v="3000 Hillbrook St"/>
    <n v="75214"/>
    <n v="1"/>
    <n v="0"/>
    <n v="1"/>
    <n v="1"/>
    <m/>
  </r>
  <r>
    <x v="9"/>
    <x v="1"/>
    <d v="2025-04-12T00:00:00"/>
    <d v="2025-04-12T00:00:00"/>
    <s v="Medea Workshop"/>
    <x v="0"/>
    <s v="Dallas Childrens Theatre"/>
    <s v="5938 Skillman St, Dallas, TX "/>
    <n v="75231"/>
    <n v="1"/>
    <n v="7"/>
    <m/>
    <n v="7"/>
    <m/>
  </r>
  <r>
    <x v="50"/>
    <x v="0"/>
    <d v="2025-04-12T00:00:00"/>
    <d v="2025-04-26T00:00:00"/>
    <s v="Open Studio"/>
    <x v="0"/>
    <s v="Color Me Empowered HQ"/>
    <s v="2101 West Clarendon"/>
    <n v="75208"/>
    <n v="3"/>
    <n v="0"/>
    <n v="10"/>
    <n v="10"/>
    <m/>
  </r>
  <r>
    <x v="13"/>
    <x v="0"/>
    <d v="2025-04-12T00:00:00"/>
    <d v="2025-04-12T00:00:00"/>
    <s v="Workshops- off site"/>
    <x v="0"/>
    <s v="Klyde Warren Park"/>
    <s v="2012 Woodall Rodgers Freeway"/>
    <n v="75201"/>
    <n v="1"/>
    <m/>
    <n v="62"/>
    <n v="62"/>
    <m/>
  </r>
  <r>
    <x v="13"/>
    <x v="3"/>
    <d v="2025-04-12T00:00:00"/>
    <d v="2025-04-14T00:00:00"/>
    <s v="Outreach- Eagle Scout"/>
    <x v="0"/>
    <s v="Rosewood Center for Family Arts"/>
    <s v="5938 Skillman St"/>
    <n v="75231"/>
    <n v="2"/>
    <m/>
    <n v="2"/>
    <n v="2"/>
    <m/>
  </r>
  <r>
    <x v="14"/>
    <x v="9"/>
    <d v="2025-04-12T00:00:00"/>
    <d v="2025-04-12T00:00:00"/>
    <s v="Tea Area High School"/>
    <x v="0"/>
    <s v="The Sixth Floor Museum at Dealey Plaza"/>
    <s v="411 Elm Street"/>
    <n v="75202"/>
    <n v="1"/>
    <n v="102"/>
    <n v="0"/>
    <n v="102"/>
    <m/>
  </r>
  <r>
    <x v="16"/>
    <x v="0"/>
    <d v="2025-04-12T00:00:00"/>
    <d v="2025-04-12T00:00:00"/>
    <s v="Sensory Day"/>
    <x v="0"/>
    <s v="Nasher Sculpture Center"/>
    <s v="2001 Flora St."/>
    <n v="75201"/>
    <n v="1"/>
    <m/>
    <n v="153"/>
    <n v="153"/>
    <m/>
  </r>
  <r>
    <x v="16"/>
    <x v="0"/>
    <d v="2025-04-12T00:00:00"/>
    <d v="2025-04-12T00:00:00"/>
    <s v="Family Workshop"/>
    <x v="0"/>
    <s v="Dallas Museum of Art"/>
    <s v="1717 N Harwood"/>
    <n v="75201"/>
    <n v="1"/>
    <n v="10"/>
    <m/>
    <n v="10"/>
    <m/>
  </r>
  <r>
    <x v="39"/>
    <x v="5"/>
    <d v="2025-04-12T00:00:00"/>
    <d v="2025-04-12T00:00:00"/>
    <s v="Percussion Audition"/>
    <x v="0"/>
    <s v="Sammons Center for the Arts"/>
    <s v="3630 Harry Hines Blvd."/>
    <n v="75219"/>
    <n v="1"/>
    <m/>
    <n v="12"/>
    <n v="12"/>
    <m/>
  </r>
  <r>
    <x v="48"/>
    <x v="0"/>
    <d v="2025-04-12T00:00:00"/>
    <d v="2025-04-12T00:00:00"/>
    <s v="Multmedia Apprenticeship Program (MAP)"/>
    <x v="0"/>
    <s v="Executive Suites"/>
    <s v="2904 Floyd St"/>
    <n v="75204"/>
    <n v="1"/>
    <n v="0"/>
    <n v="15"/>
    <n v="15"/>
    <m/>
  </r>
  <r>
    <x v="24"/>
    <x v="0"/>
    <d v="2025-04-12T00:00:00"/>
    <d v="2025-04-12T00:00:00"/>
    <s v="Tech Truck "/>
    <x v="0"/>
    <s v="Dallas Public Library Maker Club"/>
    <s v="1515 Young St"/>
    <s v="75201"/>
    <n v="1"/>
    <m/>
    <n v="20"/>
    <n v="20"/>
    <m/>
  </r>
  <r>
    <x v="41"/>
    <x v="5"/>
    <d v="2025-04-12T00:00:00"/>
    <d v="2025-04-12T00:00:00"/>
    <s v="Jackiem Joyner &amp; Nicholas Cole"/>
    <x v="0"/>
    <s v="Bishop Arts Theatre"/>
    <s v="215 S Tyler Street"/>
    <n v="75208"/>
    <n v="2"/>
    <n v="33"/>
    <n v="295"/>
    <n v="328"/>
    <m/>
  </r>
  <r>
    <x v="49"/>
    <x v="1"/>
    <d v="2025-04-12T00:00:00"/>
    <d v="2025-04-12T00:00:00"/>
    <s v="Bandan Koro Rehearsal "/>
    <x v="0"/>
    <s v="Sammons Center for the Arts"/>
    <s v="3630 Harry Hines Blvd"/>
    <n v="75219"/>
    <n v="1"/>
    <n v="0"/>
    <n v="20"/>
    <n v="20"/>
    <m/>
  </r>
  <r>
    <x v="49"/>
    <x v="0"/>
    <d v="2025-04-12T00:00:00"/>
    <d v="2025-04-12T00:00:00"/>
    <s v="BK Saturdays - Bandan Koro Community Class "/>
    <x v="0"/>
    <s v="Sammons Center for the Arts"/>
    <s v="3630 Harry Hines Blvd"/>
    <n v="75219"/>
    <n v="1"/>
    <n v="0"/>
    <n v="45"/>
    <n v="45"/>
    <m/>
  </r>
  <r>
    <x v="26"/>
    <x v="1"/>
    <d v="2025-04-12T00:00:00"/>
    <d v="2025-04-12T00:00:00"/>
    <s v="The Cross and Crucifixion Rehearsal"/>
    <x v="0"/>
    <s v="TBAAL "/>
    <s v="1309 Canton Street"/>
    <n v="75202"/>
    <n v="1"/>
    <n v="0"/>
    <n v="1081"/>
    <n v="1081"/>
    <m/>
  </r>
  <r>
    <x v="29"/>
    <x v="5"/>
    <d v="2025-04-12T00:00:00"/>
    <d v="2025-04-03T00:00:00"/>
    <s v="Fiesta Flamenca"/>
    <x v="0"/>
    <s v="Latino Cultural Center"/>
    <s v="2600 Live Oak "/>
    <n v="75204"/>
    <n v="1"/>
    <n v="250"/>
    <n v="50"/>
    <n v="300"/>
    <m/>
  </r>
  <r>
    <x v="29"/>
    <x v="8"/>
    <d v="2025-04-12T00:00:00"/>
    <d v="2025-04-25T00:00:00"/>
    <s v="Cocina Flamenca"/>
    <x v="0"/>
    <s v="Latino Cultural Center"/>
    <s v="2601 Live Oak "/>
    <n v="75204"/>
    <n v="1"/>
    <n v="1000"/>
    <m/>
    <n v="1000"/>
    <m/>
  </r>
  <r>
    <x v="29"/>
    <x v="5"/>
    <d v="2025-04-12T00:00:00"/>
    <d v="2025-04-19T00:00:00"/>
    <s v="Cocina Flamenca"/>
    <x v="0"/>
    <s v="Latino Cultural Center"/>
    <s v="2602 Live Oak "/>
    <n v="75204"/>
    <n v="1"/>
    <m/>
    <n v="2000"/>
    <n v="2000"/>
    <m/>
  </r>
  <r>
    <x v="37"/>
    <x v="0"/>
    <d v="2025-04-12T00:00:00"/>
    <d v="2025-04-12T00:00:00"/>
    <s v="2425-127A Poetry in Place"/>
    <x v="0"/>
    <s v="Moore Park"/>
    <s v="1900 E. 8th Street "/>
    <n v="75203"/>
    <n v="1"/>
    <n v="0"/>
    <n v="8"/>
    <n v="8"/>
    <m/>
  </r>
  <r>
    <x v="37"/>
    <x v="5"/>
    <d v="2025-04-12T00:00:00"/>
    <d v="2025-04-12T00:00:00"/>
    <s v="2425-138A Cake and Prose with Tatiana Obey"/>
    <x v="0"/>
    <s v="South Dallas Cultural Center"/>
    <s v="3400 S. Fitzhugh Ave"/>
    <n v="75210"/>
    <n v="1"/>
    <n v="0"/>
    <n v="35"/>
    <n v="35"/>
    <m/>
  </r>
  <r>
    <x v="35"/>
    <x v="0"/>
    <d v="2025-04-12T00:00:00"/>
    <d v="2025-04-12T00:00:00"/>
    <s v="h*llo k*tty syndrome pre-production Audience briefing"/>
    <x v="0"/>
    <s v="Undermain Theatre Mainstage"/>
    <s v="3200 Main Street"/>
    <n v="75226"/>
    <n v="1"/>
    <n v="0"/>
    <n v="15"/>
    <n v="15"/>
    <m/>
  </r>
  <r>
    <x v="54"/>
    <x v="1"/>
    <d v="2025-04-12T00:00:00"/>
    <d v="2025-04-23T00:00:00"/>
    <s v="Xanadu Rehearsal"/>
    <x v="0"/>
    <s v="Kalita Humphreys Theater"/>
    <s v="3636 Turtle Creek Blvd"/>
    <n v="75219"/>
    <n v="11"/>
    <n v="0"/>
    <n v="26"/>
    <n v="26"/>
    <m/>
  </r>
  <r>
    <x v="32"/>
    <x v="8"/>
    <d v="2025-04-12T00:00:00"/>
    <d v="2025-04-12T00:00:00"/>
    <s v="USAFF co-presents &quot;Rocky Horror Picture Show&quot; (presented with the Angelika Dallas)"/>
    <x v="0"/>
    <s v="Angelika Film Center Dallas"/>
    <s v="5321 E Mockingbird Ln"/>
    <n v="75206"/>
    <n v="1"/>
    <n v="56"/>
    <n v="0"/>
    <n v="56"/>
    <m/>
  </r>
  <r>
    <x v="18"/>
    <x v="1"/>
    <d v="2025-04-13T00:00:00"/>
    <d v="2025-04-13T00:00:00"/>
    <s v="Virtua Sekai"/>
    <x v="0"/>
    <s v="La Cantera Arts Conservatory"/>
    <s v="1050 N Westmoreland #328"/>
    <n v="75211"/>
    <n v="1"/>
    <m/>
    <n v="10"/>
    <n v="10"/>
    <m/>
  </r>
  <r>
    <x v="48"/>
    <x v="0"/>
    <d v="2025-04-13T00:00:00"/>
    <d v="2025-04-13T00:00:00"/>
    <s v="PFF Youth Leadership Program"/>
    <x v="1"/>
    <s v="Zoom"/>
    <s v="-"/>
    <s v="-"/>
    <n v="1"/>
    <n v="0"/>
    <n v="26"/>
    <n v="26"/>
    <m/>
  </r>
  <r>
    <x v="9"/>
    <x v="1"/>
    <d v="2025-04-13T00:00:00"/>
    <d v="2025-04-13T00:00:00"/>
    <s v="Medea Workshop"/>
    <x v="0"/>
    <s v="Dallas Childrens Theatre"/>
    <s v="5938 Skillman St, Dallas, TX "/>
    <n v="75231"/>
    <n v="1"/>
    <n v="7"/>
    <m/>
    <n v="7"/>
    <m/>
  </r>
  <r>
    <x v="15"/>
    <x v="3"/>
    <d v="2025-04-13T00:00:00"/>
    <d v="2025-04-13T00:00:00"/>
    <s v="Fashion Show"/>
    <x v="0"/>
    <s v="Hall of State"/>
    <s v="3939 Grand Avenue"/>
    <n v="75210"/>
    <n v="1"/>
    <s v="X"/>
    <n v="200"/>
    <n v="200"/>
    <m/>
  </r>
  <r>
    <x v="39"/>
    <x v="0"/>
    <d v="2025-04-13T00:00:00"/>
    <d v="2025-04-13T00:00:00"/>
    <s v="Composition Seminar with Jon Cziner"/>
    <x v="0"/>
    <s v="Sammons Center for the Arts"/>
    <s v="3630 Harry Hines Blvd."/>
    <n v="75219"/>
    <n v="1"/>
    <m/>
    <n v="14"/>
    <n v="14"/>
    <m/>
  </r>
  <r>
    <x v="39"/>
    <x v="1"/>
    <d v="2025-04-13T00:00:00"/>
    <d v="2025-04-13T00:00:00"/>
    <s v="Ensemble Rehearsals"/>
    <x v="0"/>
    <s v="Sammons Center for the Arts"/>
    <s v="3630 Harry Hines Blvd."/>
    <n v="75219"/>
    <n v="6"/>
    <n v="304"/>
    <n v="31"/>
    <n v="335"/>
    <m/>
  </r>
  <r>
    <x v="47"/>
    <x v="1"/>
    <d v="2025-04-13T00:00:00"/>
    <d v="2025-04-13T00:00:00"/>
    <s v="CostumeDesign Meeting"/>
    <x v="0"/>
    <s v="TD STUDIO"/>
    <s v="1230 River Bend Dr. #111"/>
    <n v="75247"/>
    <n v="1"/>
    <n v="0"/>
    <n v="4"/>
    <n v="4"/>
    <m/>
  </r>
  <r>
    <x v="32"/>
    <x v="8"/>
    <d v="2025-04-13T00:00:00"/>
    <d v="2025-04-13T00:00:00"/>
    <s v="USAFF co-presents Sunday Epics series screening of &quot;Ben-Hur&quot; (2 screenings) (presented with the Angelika Dallas)"/>
    <x v="0"/>
    <s v="Angelika Film Center Dallas"/>
    <s v="5321 E Mockingbird Ln"/>
    <n v="75206"/>
    <n v="2"/>
    <n v="93"/>
    <n v="0"/>
    <n v="93"/>
    <m/>
  </r>
  <r>
    <x v="43"/>
    <x v="5"/>
    <d v="2025-04-14T00:00:00"/>
    <d v="2025-04-14T00:00:00"/>
    <s v="Concerts for Head Start - Dallas Area"/>
    <x v="0"/>
    <s v="Lake June Head Start Center"/>
    <s v="9030 Lake June Rd."/>
    <s v="75217-2634"/>
    <n v="1"/>
    <n v="0"/>
    <n v="80"/>
    <n v="80"/>
    <m/>
  </r>
  <r>
    <x v="43"/>
    <x v="5"/>
    <d v="2025-04-14T00:00:00"/>
    <d v="2025-04-14T00:00:00"/>
    <s v="Concerts for Head Start - Dallas Area"/>
    <x v="0"/>
    <s v="Lake June Head Start Center"/>
    <s v="9030 Lake June Rd."/>
    <s v="75217-2634"/>
    <n v="1"/>
    <n v="0"/>
    <n v="80"/>
    <n v="80"/>
    <m/>
  </r>
  <r>
    <x v="43"/>
    <x v="5"/>
    <d v="2025-04-14T00:00:00"/>
    <d v="2025-04-14T00:00:00"/>
    <s v="Concerts for Seniors - Dallas Area"/>
    <x v="0"/>
    <s v="Highland Springs Senior Living"/>
    <s v="8000 Frankford Road"/>
    <s v="75252"/>
    <n v="1"/>
    <n v="0"/>
    <n v="38"/>
    <n v="38"/>
    <m/>
  </r>
  <r>
    <x v="43"/>
    <x v="5"/>
    <d v="2025-04-14T00:00:00"/>
    <d v="2025-04-14T00:00:00"/>
    <s v="Concerts for Seniors - Dallas Area"/>
    <x v="0"/>
    <s v="Highland Springs Senior Living"/>
    <s v="8000 Frankford Road"/>
    <s v="75252"/>
    <n v="1"/>
    <n v="0"/>
    <n v="38"/>
    <n v="38"/>
    <m/>
  </r>
  <r>
    <x v="43"/>
    <x v="5"/>
    <d v="2025-04-14T00:00:00"/>
    <d v="2025-04-14T00:00:00"/>
    <s v="Concerts for Seniors - Dallas Area"/>
    <x v="0"/>
    <s v="The Legacy Midtown Park: Bldg. B"/>
    <s v="8260 Manderville Lane"/>
    <s v="75231"/>
    <n v="1"/>
    <n v="0"/>
    <n v="35"/>
    <n v="35"/>
    <m/>
  </r>
  <r>
    <x v="43"/>
    <x v="5"/>
    <d v="2025-04-14T00:00:00"/>
    <d v="2025-04-14T00:00:00"/>
    <s v="Concerts for Seniors - Dallas Area"/>
    <x v="0"/>
    <s v="The Legacy Midtown Park: Bldg. B"/>
    <s v="8260 Manderville Lane"/>
    <s v="75231"/>
    <n v="1"/>
    <n v="0"/>
    <n v="25"/>
    <n v="25"/>
    <m/>
  </r>
  <r>
    <x v="43"/>
    <x v="5"/>
    <d v="2025-04-14T00:00:00"/>
    <d v="2025-04-14T00:00:00"/>
    <s v="Concerts for Seniors - Dallas Area"/>
    <x v="0"/>
    <s v="Treemont Healthcare and Rehab Center"/>
    <s v="5550 Harvest Hill Rd, Ste 500"/>
    <s v="75230"/>
    <n v="1"/>
    <n v="0"/>
    <n v="15"/>
    <n v="15"/>
    <m/>
  </r>
  <r>
    <x v="43"/>
    <x v="5"/>
    <d v="2025-04-14T00:00:00"/>
    <d v="2025-04-14T00:00:00"/>
    <s v="Concerts for Seniors - Dallas Area"/>
    <x v="0"/>
    <s v="Treemont Healthcare and Rehab Center"/>
    <s v="5550 Harvest Hill Rd, Ste 500"/>
    <s v="75230"/>
    <n v="1"/>
    <n v="0"/>
    <n v="15"/>
    <n v="15"/>
    <m/>
  </r>
  <r>
    <x v="44"/>
    <x v="2"/>
    <d v="2025-04-14T00:00:00"/>
    <d v="2025-04-14T00:00:00"/>
    <s v="Awaken Creativity Visual Artist Group"/>
    <x v="0"/>
    <s v="Central Commons"/>
    <s v="4711 Westside Dr"/>
    <n v="75209"/>
    <n v="1"/>
    <n v="18"/>
    <n v="0"/>
    <n v="18"/>
    <m/>
  </r>
  <r>
    <x v="1"/>
    <x v="0"/>
    <d v="2025-04-14T00:00:00"/>
    <d v="2025-04-21T00:00:00"/>
    <s v="Streamliners Enrichment (GeoDance)"/>
    <x v="0"/>
    <s v="Stevens Park Elementary (DISD)"/>
    <s v="2615 W Colorado Blvd Dallas TX"/>
    <n v="75211"/>
    <n v="12"/>
    <m/>
    <n v="110"/>
    <n v="110"/>
    <m/>
  </r>
  <r>
    <x v="1"/>
    <x v="0"/>
    <d v="2025-04-14T00:00:00"/>
    <d v="2025-04-21T00:00:00"/>
    <s v="Streamliners ECRR"/>
    <x v="0"/>
    <s v="Our Lady of Perpetual Help"/>
    <s v="7625 Cortland Avenue Dallas TX"/>
    <n v="75235"/>
    <n v="16"/>
    <n v="101"/>
    <m/>
    <n v="101"/>
    <m/>
  </r>
  <r>
    <x v="5"/>
    <x v="2"/>
    <d v="2025-04-14T00:00:00"/>
    <d v="2025-04-19T00:00:00"/>
    <s v="BNTC Classes"/>
    <x v="0"/>
    <s v="BNT Studios"/>
    <s v="10675 E. Northwest Higway, Suite 2400"/>
    <n v="75238"/>
    <n v="17"/>
    <n v="54"/>
    <n v="13"/>
    <n v="67"/>
    <m/>
  </r>
  <r>
    <x v="7"/>
    <x v="0"/>
    <d v="2025-04-14T00:00:00"/>
    <d v="2025-04-14T00:00:00"/>
    <s v="(A)Live"/>
    <x v="0"/>
    <s v="Rosemont Upper School"/>
    <s v="719 N Montclair Ave"/>
    <n v="75208"/>
    <n v="1"/>
    <n v="0"/>
    <n v="10"/>
    <n v="10"/>
    <m/>
  </r>
  <r>
    <x v="7"/>
    <x v="0"/>
    <d v="2025-04-14T00:00:00"/>
    <d v="2025-04-14T00:00:00"/>
    <s v="(A)Live"/>
    <x v="0"/>
    <s v="Sudie L. Williams TAG Academy"/>
    <s v="4518 Pomona Rd"/>
    <n v="75209"/>
    <n v="1"/>
    <n v="0"/>
    <n v="9"/>
    <n v="9"/>
    <m/>
  </r>
  <r>
    <x v="7"/>
    <x v="0"/>
    <d v="2025-04-14T00:00:00"/>
    <d v="2025-04-14T00:00:00"/>
    <s v="Creative Solutions"/>
    <x v="0"/>
    <s v="Evening Reporting Center (ERC)"/>
    <s v="1673 Terre Colony Ct"/>
    <n v="75211"/>
    <n v="1"/>
    <n v="0"/>
    <n v="5"/>
    <n v="5"/>
    <m/>
  </r>
  <r>
    <x v="7"/>
    <x v="0"/>
    <d v="2025-04-14T00:00:00"/>
    <d v="2025-04-14T00:00:00"/>
    <s v="Thriving Minds After School "/>
    <x v="0"/>
    <s v="Anne Frank Elementary School"/>
    <s v="5201 Celestial Rd"/>
    <n v="75254"/>
    <n v="1"/>
    <n v="0"/>
    <n v="28"/>
    <n v="28"/>
    <m/>
  </r>
  <r>
    <x v="7"/>
    <x v="0"/>
    <d v="2025-04-14T00:00:00"/>
    <d v="2025-04-14T00:00:00"/>
    <s v="Thriving Minds After School"/>
    <x v="0"/>
    <s v="Lakewood Elementary School"/>
    <s v="3000 Hillbrook St"/>
    <n v="75214"/>
    <n v="1"/>
    <n v="0"/>
    <n v="38"/>
    <n v="38"/>
    <m/>
  </r>
  <r>
    <x v="7"/>
    <x v="0"/>
    <d v="2025-04-14T00:00:00"/>
    <d v="2025-04-14T00:00:00"/>
    <s v="Thriving Minds After School"/>
    <x v="0"/>
    <s v="Nathan Adams Elementary School"/>
    <s v="12609 Welch Rd"/>
    <n v="75244"/>
    <n v="1"/>
    <n v="0"/>
    <n v="24"/>
    <n v="24"/>
    <n v="14"/>
  </r>
  <r>
    <x v="7"/>
    <x v="0"/>
    <d v="2025-04-14T00:00:00"/>
    <d v="2025-04-14T00:00:00"/>
    <s v="Thriving Minds After School"/>
    <x v="0"/>
    <s v="Prestonwood Montessori at E.D. Walker"/>
    <s v="5700 Wozencraft Dr"/>
    <s v=" 75230"/>
    <n v="1"/>
    <n v="0"/>
    <n v="49"/>
    <n v="49"/>
    <m/>
  </r>
  <r>
    <x v="7"/>
    <x v="0"/>
    <d v="2025-04-14T00:00:00"/>
    <d v="2025-04-14T00:00:00"/>
    <s v="Thriving Minds After School"/>
    <x v="0"/>
    <s v="Rosemont Lower School"/>
    <s v="1919 Stevens Forest Dr"/>
    <n v="75208"/>
    <n v="1"/>
    <n v="0"/>
    <n v="82"/>
    <n v="82"/>
    <m/>
  </r>
  <r>
    <x v="7"/>
    <x v="0"/>
    <d v="2025-04-14T00:00:00"/>
    <d v="2025-04-14T00:00:00"/>
    <s v="Thriving Minds After School"/>
    <x v="0"/>
    <s v="Rosemont Upper School"/>
    <s v="719 N Montclair Ave"/>
    <n v="75208"/>
    <n v="1"/>
    <n v="0"/>
    <n v="15"/>
    <n v="15"/>
    <m/>
  </r>
  <r>
    <x v="7"/>
    <x v="0"/>
    <d v="2025-04-14T00:00:00"/>
    <d v="2025-04-14T00:00:00"/>
    <s v="Thriving Minds After School"/>
    <x v="0"/>
    <s v="Sudie L. Williams TAG Academy"/>
    <s v="4518 Pomona Rd"/>
    <n v="75209"/>
    <n v="1"/>
    <n v="0"/>
    <n v="7"/>
    <n v="7"/>
    <m/>
  </r>
  <r>
    <x v="7"/>
    <x v="0"/>
    <d v="2025-04-14T00:00:00"/>
    <d v="2025-04-14T00:00:00"/>
    <s v="Thriving Minds After School"/>
    <x v="0"/>
    <s v="Harry C. Withers Elementary School"/>
    <s v="3959 Northhaven Rd"/>
    <n v="75229"/>
    <n v="1"/>
    <n v="0"/>
    <n v="67"/>
    <n v="67"/>
    <m/>
  </r>
  <r>
    <x v="7"/>
    <x v="0"/>
    <d v="2025-04-14T00:00:00"/>
    <d v="2025-04-14T00:00:00"/>
    <s v="Thriving Minds After School"/>
    <x v="0"/>
    <s v="Montessori Academy at Onesimo Hernandez"/>
    <s v="5555 Maple Ave"/>
    <n v="75235"/>
    <n v="1"/>
    <n v="0"/>
    <n v="41"/>
    <n v="41"/>
    <m/>
  </r>
  <r>
    <x v="9"/>
    <x v="5"/>
    <d v="2025-04-14T00:00:00"/>
    <d v="2025-04-14T00:00:00"/>
    <s v="URSULA"/>
    <x v="0"/>
    <s v="Dallas College"/>
    <s v="4849 W Illinois Ave. Dallas"/>
    <n v="75211"/>
    <n v="1"/>
    <n v="135"/>
    <m/>
    <n v="135"/>
    <m/>
  </r>
  <r>
    <x v="9"/>
    <x v="0"/>
    <d v="2025-04-14T00:00:00"/>
    <d v="2025-04-14T00:00:00"/>
    <s v="Doll Workshop"/>
    <x v="0"/>
    <s v="Dallas College"/>
    <s v="4849 W Illinois Ave. Dallas"/>
    <n v="75211"/>
    <n v="1"/>
    <n v="50"/>
    <m/>
    <n v="50"/>
    <m/>
  </r>
  <r>
    <x v="34"/>
    <x v="5"/>
    <d v="2025-04-14T00:00:00"/>
    <d v="2025-04-14T00:00:00"/>
    <s v="Taking It to the Streets"/>
    <x v="0"/>
    <s v="Thanksgiving Sqaure"/>
    <s v="1627 Pacific Ave"/>
    <n v="75201"/>
    <n v="2"/>
    <n v="0"/>
    <n v="210"/>
    <n v="210"/>
    <m/>
  </r>
  <r>
    <x v="14"/>
    <x v="9"/>
    <d v="2025-04-14T00:00:00"/>
    <d v="2025-04-14T00:00:00"/>
    <s v="Highlands Christian School"/>
    <x v="0"/>
    <s v="The Sixth Floor Museum at Dealey Plaza"/>
    <s v="411 Elm Street"/>
    <n v="75202"/>
    <n v="1"/>
    <n v="24"/>
    <n v="3"/>
    <n v="27"/>
    <m/>
  </r>
  <r>
    <x v="14"/>
    <x v="0"/>
    <d v="2025-04-14T00:00:00"/>
    <d v="2025-04-14T00:00:00"/>
    <s v="Highlands Christian School"/>
    <x v="0"/>
    <s v="The Sixth Floor Museum at Dealey Plaza"/>
    <s v="411 Elm Street"/>
    <n v="75202"/>
    <n v="1"/>
    <n v="27"/>
    <n v="0"/>
    <n v="27"/>
    <m/>
  </r>
  <r>
    <x v="16"/>
    <x v="0"/>
    <d v="2025-04-14T00:00:00"/>
    <d v="2025-04-14T00:00:00"/>
    <s v="Art Babies"/>
    <x v="0"/>
    <s v="Dallas Museum of Art"/>
    <s v="1717 N Harwood"/>
    <n v="75201"/>
    <n v="3"/>
    <n v="74"/>
    <m/>
    <n v="74"/>
    <m/>
  </r>
  <r>
    <x v="45"/>
    <x v="1"/>
    <d v="2025-04-14T00:00:00"/>
    <d v="2025-04-14T00:00:00"/>
    <s v="Regular rehearsal"/>
    <x v="0"/>
    <s v="Lovers Lane UMC"/>
    <s v="9200 Inwood Rd"/>
    <n v="75220"/>
    <n v="1"/>
    <n v="129"/>
    <n v="23"/>
    <n v="152"/>
    <m/>
  </r>
  <r>
    <x v="24"/>
    <x v="0"/>
    <d v="2025-04-14T00:00:00"/>
    <d v="2025-04-18T00:00:00"/>
    <s v="Onsite Lab: Brain Power - Dissection"/>
    <x v="0"/>
    <s v="Perot Museum of Nature and Science"/>
    <s v="2201 N Field Street"/>
    <n v="75201"/>
    <n v="3"/>
    <n v="60"/>
    <n v="8"/>
    <n v="68"/>
    <m/>
  </r>
  <r>
    <x v="24"/>
    <x v="0"/>
    <d v="2025-04-14T00:00:00"/>
    <d v="2025-04-14T00:00:00"/>
    <s v="Outreach Demo: The Power of Light"/>
    <x v="0"/>
    <s v="Mount St. Michael Catholic School"/>
    <s v="4500 West Davis Street"/>
    <s v="75222"/>
    <n v="1"/>
    <m/>
    <n v="90"/>
    <n v="90"/>
    <m/>
  </r>
  <r>
    <x v="26"/>
    <x v="7"/>
    <d v="2025-04-14T00:00:00"/>
    <d v="2025-04-20T00:00:00"/>
    <s v="History of TBAAL"/>
    <x v="0"/>
    <s v="TBAAL "/>
    <s v="1309 Canton Street"/>
    <n v="75202"/>
    <n v="1"/>
    <n v="0"/>
    <n v="368"/>
    <n v="368"/>
    <m/>
  </r>
  <r>
    <x v="30"/>
    <x v="0"/>
    <d v="2025-04-14T00:00:00"/>
    <d v="2025-04-14T00:00:00"/>
    <s v="FIGHT NIGHT!"/>
    <x v="0"/>
    <s v="Norma Young Arena Stage"/>
    <s v="2688 Laclede St., #120"/>
    <n v="75201"/>
    <n v="1"/>
    <n v="12"/>
    <n v="0"/>
    <n v="12"/>
    <m/>
  </r>
  <r>
    <x v="44"/>
    <x v="0"/>
    <d v="2025-04-15T00:00:00"/>
    <d v="2025-04-15T00:00:00"/>
    <s v="Visual Artist Feedback"/>
    <x v="1"/>
    <s v="Zoom"/>
    <m/>
    <m/>
    <n v="1"/>
    <n v="2"/>
    <n v="2"/>
    <n v="4"/>
    <m/>
  </r>
  <r>
    <x v="43"/>
    <x v="5"/>
    <d v="2025-04-15T00:00:00"/>
    <d v="2025-04-15T00:00:00"/>
    <s v="Concerts for Head Start - Dallas Area"/>
    <x v="0"/>
    <s v="ChildCareGroup Martin Luther King, Jr. Center"/>
    <s v="2922 Martin Luther King Jr. Blvd., Bldg. D"/>
    <s v="75215-2321"/>
    <n v="1"/>
    <n v="0"/>
    <n v="71"/>
    <n v="71"/>
    <m/>
  </r>
  <r>
    <x v="43"/>
    <x v="5"/>
    <d v="2025-04-15T00:00:00"/>
    <d v="2025-04-15T00:00:00"/>
    <s v="Concerts for Head Start - Dallas Area"/>
    <x v="0"/>
    <s v="ChildCareGroup Martin Luther King, Jr. Center"/>
    <s v="2922 Martin Luther King Jr. Blvd., Bldg. D"/>
    <s v="75215-2321"/>
    <n v="1"/>
    <n v="0"/>
    <n v="71"/>
    <n v="71"/>
    <m/>
  </r>
  <r>
    <x v="1"/>
    <x v="2"/>
    <d v="2025-04-15T00:00:00"/>
    <d v="2025-04-22T00:00:00"/>
    <s v="Virtual Learning"/>
    <x v="1"/>
    <s v="Virtual Learning"/>
    <s v="8117 Preston road Dallas TX"/>
    <n v="75225"/>
    <n v="2"/>
    <m/>
    <n v="4"/>
    <n v="4"/>
    <m/>
  </r>
  <r>
    <x v="0"/>
    <x v="1"/>
    <d v="2025-04-15T00:00:00"/>
    <d v="2025-04-15T00:00:00"/>
    <s v="Professional Ballet Folklorico Company"/>
    <x v="0"/>
    <s v="Anita Martinez Recreation Center"/>
    <s v="3212 N Winnetka Ave, Dallas, TX 75212"/>
    <n v="75212"/>
    <n v="1"/>
    <n v="8"/>
    <n v="0"/>
    <n v="8"/>
    <m/>
  </r>
  <r>
    <x v="1"/>
    <x v="0"/>
    <d v="2025-04-15T00:00:00"/>
    <d v="2025-04-22T00:00:00"/>
    <s v="Song Creation"/>
    <x v="0"/>
    <s v="Frank Guzick Elementary (DISD)"/>
    <s v="5000 Berridge Lane Dallas TX"/>
    <n v="75227"/>
    <n v="12"/>
    <m/>
    <n v="95"/>
    <n v="95"/>
    <m/>
  </r>
  <r>
    <x v="1"/>
    <x v="0"/>
    <d v="2025-04-15T00:00:00"/>
    <d v="2025-04-22T00:00:00"/>
    <s v="Streamliners Enrichments (Audio Storybook)"/>
    <x v="0"/>
    <s v="Our Lady of Perpetual Help"/>
    <s v="7625 Cortland Avenue Dallas TX"/>
    <n v="75235"/>
    <n v="8"/>
    <n v="60"/>
    <m/>
    <n v="60"/>
    <m/>
  </r>
  <r>
    <x v="7"/>
    <x v="0"/>
    <d v="2025-04-15T00:00:00"/>
    <d v="2025-04-15T00:00:00"/>
    <s v="(A)Live"/>
    <x v="0"/>
    <s v="Rosemont Upper School"/>
    <s v="719 N Montclair Ave"/>
    <n v="75208"/>
    <n v="1"/>
    <n v="0"/>
    <n v="10"/>
    <n v="10"/>
    <m/>
  </r>
  <r>
    <x v="7"/>
    <x v="0"/>
    <d v="2025-04-15T00:00:00"/>
    <d v="2025-04-15T00:00:00"/>
    <s v="(A)Live"/>
    <x v="0"/>
    <s v="Sudie L. Williams TAG Academy"/>
    <s v="4518 Pomona Rd"/>
    <n v="75209"/>
    <n v="1"/>
    <n v="0"/>
    <n v="10"/>
    <n v="10"/>
    <m/>
  </r>
  <r>
    <x v="7"/>
    <x v="0"/>
    <d v="2025-04-15T00:00:00"/>
    <d v="2025-04-15T00:00:00"/>
    <s v="Thriving Minds After School "/>
    <x v="0"/>
    <s v="Anne Frank Elementary School"/>
    <s v="5201 Celestial Rd"/>
    <n v="75254"/>
    <n v="1"/>
    <n v="0"/>
    <n v="28"/>
    <n v="28"/>
    <m/>
  </r>
  <r>
    <x v="7"/>
    <x v="0"/>
    <d v="2025-04-15T00:00:00"/>
    <d v="2025-04-15T00:00:00"/>
    <s v="Thriving Minds After School"/>
    <x v="0"/>
    <s v="Lakewood Elementary School"/>
    <s v="3000 Hillbrook St"/>
    <n v="75214"/>
    <n v="1"/>
    <n v="0"/>
    <n v="42"/>
    <n v="42"/>
    <m/>
  </r>
  <r>
    <x v="7"/>
    <x v="0"/>
    <d v="2025-04-15T00:00:00"/>
    <d v="2025-04-15T00:00:00"/>
    <s v="Thriving Minds After School"/>
    <x v="0"/>
    <s v="Nathan Adams Elementary School"/>
    <s v="12610 Welch Rd"/>
    <n v="75244"/>
    <n v="1"/>
    <n v="0"/>
    <n v="23"/>
    <n v="23"/>
    <n v="14"/>
  </r>
  <r>
    <x v="7"/>
    <x v="0"/>
    <d v="2025-04-15T00:00:00"/>
    <d v="2025-04-15T00:00:00"/>
    <s v="Thriving Minds After School"/>
    <x v="0"/>
    <s v="Prestonwood Montessori at E.D. Walker"/>
    <s v="5700 Wozencraft Dr"/>
    <s v=" 75230"/>
    <n v="1"/>
    <n v="0"/>
    <n v="54"/>
    <n v="54"/>
    <m/>
  </r>
  <r>
    <x v="7"/>
    <x v="0"/>
    <d v="2025-04-15T00:00:00"/>
    <d v="2025-04-15T00:00:00"/>
    <s v="Thriving Minds After School"/>
    <x v="0"/>
    <s v="Rosemont Lower School"/>
    <s v="1919 Stevens Forest Dr"/>
    <n v="75208"/>
    <n v="1"/>
    <n v="0"/>
    <n v="87"/>
    <n v="87"/>
    <m/>
  </r>
  <r>
    <x v="7"/>
    <x v="0"/>
    <d v="2025-04-15T00:00:00"/>
    <d v="2025-04-15T00:00:00"/>
    <s v="Thriving Minds After School"/>
    <x v="0"/>
    <s v="Rosemont Upper School"/>
    <s v="719 N Montclair Ave"/>
    <n v="75208"/>
    <n v="1"/>
    <n v="0"/>
    <n v="17"/>
    <n v="17"/>
    <m/>
  </r>
  <r>
    <x v="7"/>
    <x v="0"/>
    <d v="2025-04-15T00:00:00"/>
    <d v="2025-04-15T00:00:00"/>
    <s v="Thriving Minds After School"/>
    <x v="0"/>
    <s v="Sudie L. Williams TAG Academy"/>
    <s v="4518 Pomona Rd"/>
    <n v="75209"/>
    <n v="1"/>
    <n v="0"/>
    <n v="10"/>
    <n v="10"/>
    <m/>
  </r>
  <r>
    <x v="7"/>
    <x v="0"/>
    <d v="2025-04-15T00:00:00"/>
    <d v="2025-04-15T00:00:00"/>
    <s v="Thriving Minds After School"/>
    <x v="0"/>
    <s v="Harry C. Withers Elementary School"/>
    <s v="3959 Northhaven Rd"/>
    <n v="75229"/>
    <n v="1"/>
    <n v="0"/>
    <n v="64"/>
    <n v="64"/>
    <m/>
  </r>
  <r>
    <x v="7"/>
    <x v="0"/>
    <d v="2025-04-15T00:00:00"/>
    <d v="2025-04-15T00:00:00"/>
    <s v="Adult and Pediatric CPR/AED/First AID- All In Person"/>
    <x v="0"/>
    <s v="Big Thought HQ"/>
    <s v="1409 Botham Jean Blvd., Suite 1015"/>
    <n v="75215"/>
    <n v="1"/>
    <n v="0"/>
    <n v="8"/>
    <n v="8"/>
    <m/>
  </r>
  <r>
    <x v="7"/>
    <x v="0"/>
    <d v="2025-04-15T00:00:00"/>
    <d v="2025-04-15T00:00:00"/>
    <s v="6DQ-R - Observation"/>
    <x v="0"/>
    <s v="Prestonwood Montessori at E.D. Walker"/>
    <s v="5700 Wozencraft Dr"/>
    <s v=" 75230"/>
    <n v="1"/>
    <n v="0"/>
    <n v="9"/>
    <n v="9"/>
    <m/>
  </r>
  <r>
    <x v="7"/>
    <x v="0"/>
    <d v="2025-04-15T00:00:00"/>
    <d v="2025-04-15T00:00:00"/>
    <s v="Thriving Minds After School"/>
    <x v="0"/>
    <s v="Montessori Academy at Onesimo Hernandez"/>
    <s v="5555 Maple Ave"/>
    <n v="75235"/>
    <n v="1"/>
    <n v="0"/>
    <n v="44"/>
    <n v="44"/>
    <m/>
  </r>
  <r>
    <x v="9"/>
    <x v="5"/>
    <d v="2025-04-15T00:00:00"/>
    <d v="2025-04-15T00:00:00"/>
    <s v="URSULA"/>
    <x v="0"/>
    <s v="Dallas College"/>
    <s v="4849 W Illinois Ave. Dallas"/>
    <n v="75211"/>
    <n v="1"/>
    <n v="150"/>
    <m/>
    <n v="150"/>
    <n v="10"/>
  </r>
  <r>
    <x v="9"/>
    <x v="0"/>
    <d v="2025-04-15T00:00:00"/>
    <d v="2025-04-15T00:00:00"/>
    <s v="Doll Workshop"/>
    <x v="0"/>
    <s v="Dallas College"/>
    <s v="4849 W Illinois Ave. Dallas"/>
    <n v="75211"/>
    <n v="1"/>
    <n v="50"/>
    <m/>
    <n v="50"/>
    <m/>
  </r>
  <r>
    <x v="13"/>
    <x v="0"/>
    <d v="2025-04-15T00:00:00"/>
    <d v="2025-04-30T00:00:00"/>
    <s v="Spring Fling Mini-Session- classes"/>
    <x v="0"/>
    <s v="Rosewood Center for Family Arts"/>
    <s v="5938 Skillman St"/>
    <n v="75231"/>
    <n v="12"/>
    <n v="16"/>
    <n v="1"/>
    <n v="17"/>
    <m/>
  </r>
  <r>
    <x v="14"/>
    <x v="9"/>
    <d v="2025-04-15T00:00:00"/>
    <d v="2025-04-15T00:00:00"/>
    <s v="Shelton School"/>
    <x v="0"/>
    <s v="The Sixth Floor Museum at Dealey Plaza"/>
    <s v="411 Elm Street"/>
    <n v="75202"/>
    <n v="1"/>
    <n v="24"/>
    <n v="3"/>
    <n v="27"/>
    <m/>
  </r>
  <r>
    <x v="14"/>
    <x v="0"/>
    <d v="2025-04-15T00:00:00"/>
    <d v="2025-04-15T00:00:00"/>
    <s v="Shelton School"/>
    <x v="0"/>
    <s v="The Sixth Floor Museum at Dealey Plaza"/>
    <s v="411 Elm Street"/>
    <n v="75202"/>
    <n v="1"/>
    <n v="27"/>
    <n v="0"/>
    <n v="27"/>
    <m/>
  </r>
  <r>
    <x v="16"/>
    <x v="0"/>
    <d v="2025-04-15T00:00:00"/>
    <d v="2025-04-15T00:00:00"/>
    <s v="Travis Partnership"/>
    <x v="0"/>
    <s v="William B. Travis TAG Vanguard Academy"/>
    <s v="3001 McKinney Ave"/>
    <n v="75204"/>
    <n v="1"/>
    <m/>
    <n v="23"/>
    <n v="23"/>
    <m/>
  </r>
  <r>
    <x v="16"/>
    <x v="0"/>
    <d v="2025-04-15T00:00:00"/>
    <d v="2025-04-15T00:00:00"/>
    <s v="Go van Gogh"/>
    <x v="0"/>
    <s v="Lenore Kirk Hall Elementary"/>
    <s v="2120 Keats Dr"/>
    <n v="75211"/>
    <n v="2"/>
    <m/>
    <n v="56"/>
    <n v="56"/>
    <m/>
  </r>
  <r>
    <x v="24"/>
    <x v="0"/>
    <d v="2025-04-15T00:00:00"/>
    <d v="2025-04-15T00:00:00"/>
    <s v="Family Science Night: Superhero Academy"/>
    <x v="0"/>
    <s v="Geneva Heights Elementary"/>
    <s v="6606 Ridgecrest Rd"/>
    <s v="75231"/>
    <n v="1"/>
    <m/>
    <n v="405"/>
    <n v="405"/>
    <m/>
  </r>
  <r>
    <x v="24"/>
    <x v="0"/>
    <d v="2025-04-15T00:00:00"/>
    <d v="2025-04-15T00:00:00"/>
    <s v="Outreach Lab: Earth Rocks"/>
    <x v="0"/>
    <s v="Golden Rule Pleasant Grove"/>
    <s v="10747 Bruton Road"/>
    <s v="75217"/>
    <n v="2"/>
    <m/>
    <n v="53"/>
    <n v="53"/>
    <m/>
  </r>
  <r>
    <x v="24"/>
    <x v="0"/>
    <d v="2025-04-15T00:00:00"/>
    <d v="2025-04-15T00:00:00"/>
    <s v="Tech Truck "/>
    <x v="0"/>
    <s v="Children's Health Dallas"/>
    <s v="1935 Medical District Dr"/>
    <s v="75235"/>
    <n v="1"/>
    <m/>
    <n v="30"/>
    <n v="30"/>
    <m/>
  </r>
  <r>
    <x v="28"/>
    <x v="5"/>
    <d v="2025-04-15T00:00:00"/>
    <d v="2025-04-15T00:00:00"/>
    <s v="Nasher Prize"/>
    <x v="0"/>
    <s v="Nasher Sculpter Center"/>
    <s v="2001 Flora Street"/>
    <n v="75201"/>
    <n v="1"/>
    <n v="500"/>
    <m/>
    <n v="500"/>
    <m/>
  </r>
  <r>
    <x v="31"/>
    <x v="1"/>
    <d v="2025-04-15T00:00:00"/>
    <d v="2025-04-15T00:00:00"/>
    <s v="Season 45 Rehearsal"/>
    <x v="0"/>
    <s v="First Presbyterian Church"/>
    <s v="1835 Young Street"/>
    <n v="75201"/>
    <n v="250"/>
    <m/>
    <m/>
    <n v="250"/>
    <m/>
  </r>
  <r>
    <x v="43"/>
    <x v="5"/>
    <d v="2025-04-16T00:00:00"/>
    <d v="2025-04-16T00:00:00"/>
    <s v="Concerts for Seniors - Dallas Area"/>
    <x v="0"/>
    <s v="Marcus Annex Senior Center"/>
    <s v="2910 Modella Avenue"/>
    <s v="75229"/>
    <n v="1"/>
    <n v="0"/>
    <n v="30"/>
    <n v="30"/>
    <m/>
  </r>
  <r>
    <x v="43"/>
    <x v="5"/>
    <d v="2025-04-16T00:00:00"/>
    <d v="2025-04-16T00:00:00"/>
    <s v="Concerts for Seniors - Dallas Area"/>
    <x v="0"/>
    <s v="Bachman Therapeutic Recreation Center"/>
    <s v="2750 Bachman Dr."/>
    <s v="75220"/>
    <n v="1"/>
    <n v="0"/>
    <n v="15"/>
    <n v="15"/>
    <m/>
  </r>
  <r>
    <x v="43"/>
    <x v="5"/>
    <d v="2025-04-16T00:00:00"/>
    <d v="2025-04-16T00:00:00"/>
    <s v="Concerts for Seniors - Dallas Area"/>
    <x v="0"/>
    <s v="Bachman Therapeutic Recreation Center"/>
    <s v="2750 Bachman Dr."/>
    <s v="75220"/>
    <n v="1"/>
    <n v="0"/>
    <n v="15"/>
    <n v="15"/>
    <m/>
  </r>
  <r>
    <x v="43"/>
    <x v="5"/>
    <d v="2025-04-16T00:00:00"/>
    <d v="2025-04-16T00:00:00"/>
    <s v="Concerts for Seniors - Dallas Area"/>
    <x v="0"/>
    <s v="Walnut Place: 2nd Floor North Nursing Care"/>
    <s v="5515 Glen Lakes Drive"/>
    <s v="75231"/>
    <n v="1"/>
    <n v="0"/>
    <n v="10"/>
    <n v="10"/>
    <m/>
  </r>
  <r>
    <x v="43"/>
    <x v="5"/>
    <d v="2025-04-16T00:00:00"/>
    <d v="2025-04-16T00:00:00"/>
    <s v="Concerts for Seniors - Dallas Area"/>
    <x v="0"/>
    <s v="Marcus Annex Senior Center"/>
    <s v="2910 Modella Avenue"/>
    <s v="75229"/>
    <n v="1"/>
    <n v="0"/>
    <n v="30"/>
    <n v="30"/>
    <m/>
  </r>
  <r>
    <x v="46"/>
    <x v="3"/>
    <d v="2025-04-16T00:00:00"/>
    <d v="2025-04-16T00:00:00"/>
    <s v="Board Meeting"/>
    <x v="1"/>
    <m/>
    <m/>
    <m/>
    <n v="1"/>
    <n v="0"/>
    <n v="20"/>
    <n v="20"/>
    <m/>
  </r>
  <r>
    <x v="0"/>
    <x v="0"/>
    <d v="2025-04-16T00:00:00"/>
    <d v="2025-04-16T00:00:00"/>
    <s v="Senior Ballet Folklorico Company"/>
    <x v="0"/>
    <s v="Exall Park Recreation Center"/>
    <s v="1355 Adair St, Dallas, TX"/>
    <n v="75204"/>
    <n v="1"/>
    <n v="3"/>
    <n v="0"/>
    <n v="3"/>
    <m/>
  </r>
  <r>
    <x v="0"/>
    <x v="0"/>
    <d v="2025-04-16T00:00:00"/>
    <d v="2025-04-16T00:00:00"/>
    <s v="Classical Ballet Kids"/>
    <x v="0"/>
    <s v="Bachman Recreation Center"/>
    <s v="2750 Bachman Dr, Dallas, TX"/>
    <n v="75220"/>
    <n v="1"/>
    <n v="8"/>
    <n v="0"/>
    <n v="8"/>
    <m/>
  </r>
  <r>
    <x v="0"/>
    <x v="0"/>
    <d v="2025-04-16T00:00:00"/>
    <d v="2025-04-16T00:00:00"/>
    <s v="Ballet Folklorico Kids"/>
    <x v="0"/>
    <s v="Bachman Recreation Center"/>
    <s v="2750 Bachman Dr, Dallas, TX"/>
    <n v="75220"/>
    <n v="1"/>
    <n v="14"/>
    <n v="0"/>
    <n v="14"/>
    <m/>
  </r>
  <r>
    <x v="0"/>
    <x v="1"/>
    <d v="2025-04-16T00:00:00"/>
    <d v="2025-04-16T00:00:00"/>
    <s v="Junior Professional Company"/>
    <x v="0"/>
    <s v="Anita Martinez Recreation Center"/>
    <s v="3212 N Winnetka Ave, Dallas, TX 75212"/>
    <m/>
    <n v="1"/>
    <n v="11"/>
    <n v="0"/>
    <n v="11"/>
    <m/>
  </r>
  <r>
    <x v="1"/>
    <x v="0"/>
    <d v="2025-04-16T00:00:00"/>
    <d v="2025-04-23T00:00:00"/>
    <s v="Streamliners Enrichment (Bingo)"/>
    <x v="0"/>
    <s v="Uplift White rock prep "/>
    <s v="7370 Valley Glen Drive Dallas TX"/>
    <n v="75228"/>
    <n v="8"/>
    <m/>
    <n v="82"/>
    <n v="82"/>
    <m/>
  </r>
  <r>
    <x v="7"/>
    <x v="0"/>
    <d v="2025-04-16T00:00:00"/>
    <d v="2025-04-16T00:00:00"/>
    <s v="Thriving Minds After School "/>
    <x v="0"/>
    <s v="Anne Frank Elementary School"/>
    <s v="5201 Celestial Rd"/>
    <n v="75254"/>
    <n v="1"/>
    <n v="0"/>
    <n v="27"/>
    <n v="27"/>
    <m/>
  </r>
  <r>
    <x v="7"/>
    <x v="0"/>
    <d v="2025-04-16T00:00:00"/>
    <d v="2025-04-16T00:00:00"/>
    <s v="Thriving Minds After School"/>
    <x v="0"/>
    <s v="Lakewood Elementary School"/>
    <s v="3000 Hillbrook St"/>
    <n v="75214"/>
    <n v="1"/>
    <n v="0"/>
    <n v="43"/>
    <n v="43"/>
    <m/>
  </r>
  <r>
    <x v="7"/>
    <x v="0"/>
    <d v="2025-04-16T00:00:00"/>
    <d v="2025-04-16T00:00:00"/>
    <s v="Thriving Minds After School"/>
    <x v="0"/>
    <s v="Nathan Adams Elementary School"/>
    <s v="12611 Welch Rd"/>
    <n v="75244"/>
    <n v="1"/>
    <n v="0"/>
    <n v="4"/>
    <n v="4"/>
    <n v="14"/>
  </r>
  <r>
    <x v="7"/>
    <x v="0"/>
    <d v="2025-04-16T00:00:00"/>
    <d v="2025-04-16T00:00:00"/>
    <s v="Thriving Minds After School"/>
    <x v="0"/>
    <s v="Prestonwood Montessori at E.D. Walker"/>
    <s v="5700 Wozencraft Dr"/>
    <s v=" 75230"/>
    <n v="1"/>
    <n v="0"/>
    <n v="54"/>
    <n v="54"/>
    <n v="6"/>
  </r>
  <r>
    <x v="7"/>
    <x v="0"/>
    <d v="2025-04-16T00:00:00"/>
    <d v="2025-04-16T00:00:00"/>
    <s v="Thriving Minds After School"/>
    <x v="0"/>
    <s v="Rosemont Lower School"/>
    <s v="1919 Stevens Forest Dr"/>
    <n v="75208"/>
    <n v="1"/>
    <n v="0"/>
    <n v="80"/>
    <n v="80"/>
    <m/>
  </r>
  <r>
    <x v="7"/>
    <x v="0"/>
    <d v="2025-04-16T00:00:00"/>
    <d v="2025-04-16T00:00:00"/>
    <s v="Thriving Minds After School"/>
    <x v="0"/>
    <s v="Rosemont Upper School"/>
    <s v="719 N Montclair Ave"/>
    <n v="75208"/>
    <n v="1"/>
    <n v="0"/>
    <n v="14"/>
    <n v="14"/>
    <m/>
  </r>
  <r>
    <x v="7"/>
    <x v="0"/>
    <d v="2025-04-16T00:00:00"/>
    <d v="2025-04-16T00:00:00"/>
    <s v="Thriving Minds After School"/>
    <x v="0"/>
    <s v="Harry C. Withers Elementary School"/>
    <s v="3959 Northhaven Rd"/>
    <n v="75229"/>
    <n v="1"/>
    <n v="0"/>
    <n v="64"/>
    <n v="64"/>
    <m/>
  </r>
  <r>
    <x v="7"/>
    <x v="0"/>
    <d v="2025-04-16T00:00:00"/>
    <d v="2025-04-16T00:00:00"/>
    <s v="Thriving Minds After School"/>
    <x v="0"/>
    <s v="Montessori Academy at Onesimo Hernandez"/>
    <s v="5555 Maple Ave"/>
    <n v="75235"/>
    <n v="1"/>
    <n v="0"/>
    <n v="40"/>
    <n v="40"/>
    <m/>
  </r>
  <r>
    <x v="34"/>
    <x v="5"/>
    <d v="2025-04-16T00:00:00"/>
    <d v="2025-04-16T00:00:00"/>
    <s v="Taking It to the Streets"/>
    <x v="0"/>
    <s v="Thanksgiving Sqaure"/>
    <s v="1627 Pacific Ave"/>
    <n v="75201"/>
    <n v="2"/>
    <n v="0"/>
    <n v="210"/>
    <n v="210"/>
    <m/>
  </r>
  <r>
    <x v="14"/>
    <x v="9"/>
    <d v="2025-04-16T00:00:00"/>
    <d v="2025-04-16T00:00:00"/>
    <s v="Newman International Academy"/>
    <x v="0"/>
    <s v="The Sixth Floor Museum at Dealey Plaza"/>
    <s v="411 Elm Street"/>
    <n v="75202"/>
    <n v="1"/>
    <n v="32"/>
    <n v="4"/>
    <n v="36"/>
    <m/>
  </r>
  <r>
    <x v="14"/>
    <x v="0"/>
    <d v="2025-04-16T00:00:00"/>
    <d v="2025-04-16T00:00:00"/>
    <s v="Newman International Academy"/>
    <x v="0"/>
    <s v="The Sixth Floor Museum at Dealey Plaza"/>
    <s v="411 Elm Street"/>
    <n v="75202"/>
    <n v="1"/>
    <n v="36"/>
    <n v="0"/>
    <n v="36"/>
    <m/>
  </r>
  <r>
    <x v="16"/>
    <x v="5"/>
    <d v="2025-04-16T00:00:00"/>
    <d v="2025-04-16T00:00:00"/>
    <s v="Arts &amp; Letters Live"/>
    <x v="0"/>
    <s v="Dallas Museum of Art"/>
    <s v="1717 N Harwood"/>
    <n v="75201"/>
    <n v="1"/>
    <n v="350"/>
    <m/>
    <n v="350"/>
    <m/>
  </r>
  <r>
    <x v="16"/>
    <x v="0"/>
    <d v="2025-04-16T00:00:00"/>
    <d v="2025-04-23T00:00:00"/>
    <s v="All Access Art"/>
    <x v="0"/>
    <s v="Dallas Museum of Art"/>
    <s v="1717 N Harwood"/>
    <n v="75201"/>
    <n v="2"/>
    <m/>
    <n v="25"/>
    <n v="25"/>
    <m/>
  </r>
  <r>
    <x v="16"/>
    <x v="0"/>
    <d v="2025-04-16T00:00:00"/>
    <d v="2025-04-16T00:00:00"/>
    <s v="Intergenerational Program"/>
    <x v="0"/>
    <s v="Genesis Women's Shelter"/>
    <s v="N/A"/>
    <n v="75203"/>
    <n v="1"/>
    <m/>
    <n v="15"/>
    <n v="15"/>
    <m/>
  </r>
  <r>
    <x v="16"/>
    <x v="0"/>
    <d v="2025-04-16T00:00:00"/>
    <d v="2025-04-16T00:00:00"/>
    <s v="Citywide Youth Program"/>
    <x v="0"/>
    <s v="Janie C. Turner Recreation Center"/>
    <s v="6424 Elam Rd"/>
    <n v="75217"/>
    <n v="1"/>
    <m/>
    <n v="15"/>
    <n v="15"/>
    <m/>
  </r>
  <r>
    <x v="16"/>
    <x v="0"/>
    <d v="2025-04-16T00:00:00"/>
    <d v="2025-04-16T00:00:00"/>
    <s v="Go van Gogh"/>
    <x v="0"/>
    <s v="Scofield Christian School"/>
    <s v="7730 Abrams Rd"/>
    <n v="75231"/>
    <n v="3"/>
    <m/>
    <n v="35"/>
    <n v="35"/>
    <m/>
  </r>
  <r>
    <x v="16"/>
    <x v="0"/>
    <d v="2025-04-16T00:00:00"/>
    <d v="2025-04-16T00:00:00"/>
    <s v="Travis Partnership"/>
    <x v="0"/>
    <s v="William B. Travis TAG Academy"/>
    <s v="2910 Allen St"/>
    <n v="75204"/>
    <n v="2"/>
    <m/>
    <n v="42"/>
    <n v="42"/>
    <m/>
  </r>
  <r>
    <x v="20"/>
    <x v="3"/>
    <d v="2025-04-16T00:00:00"/>
    <d v="2025-04-16T00:00:00"/>
    <s v="Michael P. Green: Public Artist Debut: Reception"/>
    <x v="0"/>
    <s v="African American Museum"/>
    <s v="3536 Grand Avenue"/>
    <n v="75210"/>
    <n v="1"/>
    <m/>
    <n v="75"/>
    <n v="75"/>
    <m/>
  </r>
  <r>
    <x v="20"/>
    <x v="6"/>
    <d v="2025-04-16T00:00:00"/>
    <d v="2025-04-30T00:00:00"/>
    <s v="Michael P. Green: Public Artist Debut"/>
    <x v="0"/>
    <s v="African American Museum"/>
    <s v="3536 Grand Avenue"/>
    <n v="75210"/>
    <n v="11"/>
    <m/>
    <n v="180"/>
    <n v="180"/>
    <m/>
  </r>
  <r>
    <x v="22"/>
    <x v="9"/>
    <d v="2025-04-16T00:00:00"/>
    <d v="2025-04-16T00:00:00"/>
    <s v="Guided Tour: Little Elm Homeschoolers"/>
    <x v="0"/>
    <s v="Nasher Sculpture Center"/>
    <s v="2001 Flora St. "/>
    <n v="75201"/>
    <n v="1"/>
    <m/>
    <n v="14"/>
    <n v="14"/>
    <m/>
  </r>
  <r>
    <x v="22"/>
    <x v="0"/>
    <d v="2025-04-16T00:00:00"/>
    <d v="2025-04-16T00:00:00"/>
    <s v="Access Program: Beeping Egg Hunt"/>
    <x v="0"/>
    <s v="Flagpole Hill"/>
    <s v="E NW Highway"/>
    <n v="75238"/>
    <n v="1"/>
    <m/>
    <n v="10"/>
    <n v="10"/>
    <m/>
  </r>
  <r>
    <x v="51"/>
    <x v="0"/>
    <d v="2025-04-16T00:00:00"/>
    <d v="2025-04-16T00:00:00"/>
    <s v="Community of Practice"/>
    <x v="0"/>
    <s v="OutLoud Dallas"/>
    <s v="3137 Irving Blvd"/>
    <n v="75247"/>
    <n v="1"/>
    <n v="0"/>
    <n v="15"/>
    <n v="15"/>
    <m/>
  </r>
  <r>
    <x v="51"/>
    <x v="0"/>
    <d v="2025-04-16T00:00:00"/>
    <d v="2025-04-16T00:00:00"/>
    <s v="OutLoud Voices: Afterschool Arts Workshops"/>
    <x v="0"/>
    <s v="Bath House Cultural Center"/>
    <s v="521 E Lawther "/>
    <n v="75218"/>
    <n v="1"/>
    <n v="0"/>
    <n v="15"/>
    <n v="15"/>
    <m/>
  </r>
  <r>
    <x v="24"/>
    <x v="0"/>
    <d v="2025-04-16T00:00:00"/>
    <d v="2025-04-16T00:00:00"/>
    <s v="Onsite Demo: Thermal Reactions"/>
    <x v="0"/>
    <s v="Perot Museum of Nature and Science"/>
    <s v="2201 N Field Street"/>
    <n v="75201"/>
    <n v="2"/>
    <n v="65"/>
    <n v="9"/>
    <n v="74"/>
    <m/>
  </r>
  <r>
    <x v="24"/>
    <x v="0"/>
    <d v="2025-04-16T00:00:00"/>
    <d v="2025-04-16T00:00:00"/>
    <s v="Outreach Lab: Amazing Animals"/>
    <x v="0"/>
    <s v="Golden Rule Charter School - Illinois"/>
    <s v="2602 West Illinois Avenue"/>
    <s v="75233"/>
    <n v="3"/>
    <m/>
    <n v="96"/>
    <n v="96"/>
    <m/>
  </r>
  <r>
    <x v="47"/>
    <x v="1"/>
    <d v="2025-04-16T00:00:00"/>
    <d v="2025-04-16T00:00:00"/>
    <s v="Scenic Design Meeting"/>
    <x v="0"/>
    <s v="TD STUDIO"/>
    <s v="1230 River Bend Dr. #111"/>
    <n v="75247"/>
    <n v="1"/>
    <n v="0"/>
    <n v="4"/>
    <n v="4"/>
    <m/>
  </r>
  <r>
    <x v="37"/>
    <x v="0"/>
    <d v="2025-04-16T00:00:00"/>
    <d v="2025-04-16T00:00:00"/>
    <s v="Poetry Stone Soup"/>
    <x v="0"/>
    <s v="Half Price Books "/>
    <s v="5803 Northwest Highway"/>
    <n v="75231"/>
    <n v="1"/>
    <n v="0"/>
    <n v="8"/>
    <n v="8"/>
    <m/>
  </r>
  <r>
    <x v="47"/>
    <x v="1"/>
    <d v="2025-04-16T00:00:00"/>
    <d v="2025-04-16T00:00:00"/>
    <s v="Pegasus Media Prelim Rehearsal"/>
    <x v="1"/>
    <s v="TD STUDIO"/>
    <s v="1230 River Bend Dr. #111"/>
    <n v="75247"/>
    <n v="1"/>
    <n v="0"/>
    <n v="5"/>
    <n v="5"/>
    <m/>
  </r>
  <r>
    <x v="43"/>
    <x v="5"/>
    <d v="2025-04-17T00:00:00"/>
    <d v="2025-04-17T00:00:00"/>
    <s v="Concerts for Seniors - Dallas Area"/>
    <x v="0"/>
    <s v="Skyline Nursing Center"/>
    <s v="3326 Burgoyne Street"/>
    <s v="75233"/>
    <n v="1"/>
    <n v="0"/>
    <n v="15"/>
    <n v="15"/>
    <m/>
  </r>
  <r>
    <x v="43"/>
    <x v="5"/>
    <d v="2025-04-17T00:00:00"/>
    <d v="2025-04-17T00:00:00"/>
    <s v="Concerts for Seniors - Dallas Area"/>
    <x v="0"/>
    <s v="Skyline Nursing Center"/>
    <s v="3326 Burgoyne Street"/>
    <s v="75233"/>
    <n v="1"/>
    <n v="0"/>
    <n v="15"/>
    <n v="15"/>
    <m/>
  </r>
  <r>
    <x v="43"/>
    <x v="5"/>
    <d v="2025-04-17T00:00:00"/>
    <d v="2025-04-17T00:00:00"/>
    <s v="Concerts for Seniors - Dallas Area"/>
    <x v="0"/>
    <s v="Brookdale Lake Highlands"/>
    <s v="9715 Plano Road"/>
    <s v="75238"/>
    <n v="1"/>
    <n v="0"/>
    <n v="30"/>
    <n v="30"/>
    <m/>
  </r>
  <r>
    <x v="43"/>
    <x v="5"/>
    <d v="2025-04-17T00:00:00"/>
    <d v="2025-04-17T00:00:00"/>
    <s v="Concerts for Seniors - Dallas Area"/>
    <x v="0"/>
    <s v="Brookdale White Rock"/>
    <s v="9271 White Rock Trail"/>
    <s v="75238"/>
    <n v="1"/>
    <n v="0"/>
    <n v="30"/>
    <n v="30"/>
    <m/>
  </r>
  <r>
    <x v="0"/>
    <x v="1"/>
    <d v="2025-04-17T00:00:00"/>
    <d v="2025-04-17T00:00:00"/>
    <s v="Children's Professional Ballet Folklorico Company"/>
    <x v="0"/>
    <s v="Anita Martinez Recreation Center"/>
    <s v="3212 N Winnetka Ave, Dallas, TX 75212"/>
    <m/>
    <n v="1"/>
    <n v="12"/>
    <n v="0"/>
    <n v="12"/>
    <m/>
  </r>
  <r>
    <x v="1"/>
    <x v="0"/>
    <d v="2025-04-17T00:00:00"/>
    <d v="2025-04-24T00:00:00"/>
    <s v="Streamliners ECRR"/>
    <x v="0"/>
    <s v="Bayles Elementary (DISD)"/>
    <s v="2444 Telegraph Avenue Dallas TX"/>
    <n v="75228"/>
    <n v="14"/>
    <m/>
    <n v="155"/>
    <n v="155"/>
    <m/>
  </r>
  <r>
    <x v="1"/>
    <x v="0"/>
    <d v="2025-04-17T00:00:00"/>
    <d v="2025-04-24T00:00:00"/>
    <s v="Virtual Learning"/>
    <x v="0"/>
    <s v="Virtual Learning"/>
    <s v="8117 Preston road Dallas TX"/>
    <n v="75225"/>
    <n v="2"/>
    <m/>
    <n v="5"/>
    <n v="5"/>
    <m/>
  </r>
  <r>
    <x v="7"/>
    <x v="0"/>
    <d v="2025-04-17T00:00:00"/>
    <d v="2025-04-17T00:00:00"/>
    <s v="(A)Live"/>
    <x v="0"/>
    <s v="Incarnation House"/>
    <s v="3120 N Haskell Ave., Dallas, TX "/>
    <n v="75204"/>
    <n v="1"/>
    <n v="0"/>
    <n v="5"/>
    <n v="5"/>
    <m/>
  </r>
  <r>
    <x v="7"/>
    <x v="0"/>
    <d v="2025-04-17T00:00:00"/>
    <d v="2025-04-17T00:00:00"/>
    <s v="Thriving Minds After School "/>
    <x v="0"/>
    <s v="Anne Frank Elementary School"/>
    <s v="5201 Celestial Rd"/>
    <n v="75254"/>
    <n v="1"/>
    <n v="0"/>
    <n v="30"/>
    <n v="30"/>
    <m/>
  </r>
  <r>
    <x v="7"/>
    <x v="0"/>
    <d v="2025-04-17T00:00:00"/>
    <d v="2025-04-17T00:00:00"/>
    <s v="Thriving Minds After School"/>
    <x v="0"/>
    <s v="Lakewood Elementary School"/>
    <s v="3000 Hillbrook St"/>
    <n v="75214"/>
    <n v="1"/>
    <n v="0"/>
    <n v="42"/>
    <n v="42"/>
    <m/>
  </r>
  <r>
    <x v="7"/>
    <x v="0"/>
    <d v="2025-04-17T00:00:00"/>
    <d v="2025-04-17T00:00:00"/>
    <s v="Thriving Minds After School"/>
    <x v="0"/>
    <s v="Nathan Adams Elementary School"/>
    <s v="12612 Welch Rd"/>
    <n v="75244"/>
    <n v="1"/>
    <n v="0"/>
    <n v="3"/>
    <n v="3"/>
    <n v="14"/>
  </r>
  <r>
    <x v="7"/>
    <x v="0"/>
    <d v="2025-04-17T00:00:00"/>
    <d v="2025-04-17T00:00:00"/>
    <s v="Thriving Minds After School"/>
    <x v="0"/>
    <s v="Prestonwood Montessori at E.D. Walker"/>
    <s v="5700 Wozencraft Dr"/>
    <s v=" 75230"/>
    <n v="1"/>
    <n v="0"/>
    <n v="54"/>
    <n v="54"/>
    <n v="6"/>
  </r>
  <r>
    <x v="7"/>
    <x v="0"/>
    <d v="2025-04-17T00:00:00"/>
    <d v="2025-04-17T00:00:00"/>
    <s v="Thriving Minds After School"/>
    <x v="0"/>
    <s v="Rosemont Lower School"/>
    <s v="1919 Stevens Forest Dr"/>
    <n v="75208"/>
    <n v="1"/>
    <n v="0"/>
    <n v="70"/>
    <n v="70"/>
    <m/>
  </r>
  <r>
    <x v="7"/>
    <x v="0"/>
    <d v="2025-04-17T00:00:00"/>
    <d v="2025-04-17T00:00:00"/>
    <s v="Thriving Minds After School"/>
    <x v="0"/>
    <s v="Rosemont Upper School"/>
    <s v="719 N Montclair Ave"/>
    <n v="75208"/>
    <n v="1"/>
    <n v="0"/>
    <n v="17"/>
    <n v="17"/>
    <m/>
  </r>
  <r>
    <x v="7"/>
    <x v="0"/>
    <d v="2025-04-17T00:00:00"/>
    <d v="2025-04-17T00:00:00"/>
    <s v="Thriving Minds After School"/>
    <x v="0"/>
    <s v="Harry C. Withers Elementary School"/>
    <s v="3959 Northhaven Rd"/>
    <n v="75229"/>
    <n v="1"/>
    <n v="0"/>
    <n v="71"/>
    <n v="71"/>
    <m/>
  </r>
  <r>
    <x v="7"/>
    <x v="0"/>
    <d v="2025-04-17T00:00:00"/>
    <d v="2025-04-17T00:00:00"/>
    <s v="Opportunity Youth Community of Practice"/>
    <x v="0"/>
    <s v="Big Thought HQ"/>
    <s v="1409 Botham Jean Blvd., Suite 1015"/>
    <n v="75215"/>
    <n v="1"/>
    <n v="0"/>
    <n v="21"/>
    <n v="21"/>
    <m/>
  </r>
  <r>
    <x v="7"/>
    <x v="0"/>
    <d v="2025-04-17T00:00:00"/>
    <d v="2025-04-17T00:00:00"/>
    <s v="Thriving Minds After School"/>
    <x v="0"/>
    <s v="Montessori Academy at Onesimo Hernandez"/>
    <s v="5555 Maple Ave"/>
    <n v="75235"/>
    <n v="1"/>
    <n v="0"/>
    <n v="38"/>
    <n v="38"/>
    <m/>
  </r>
  <r>
    <x v="13"/>
    <x v="0"/>
    <d v="2025-04-17T00:00:00"/>
    <d v="2025-04-23T00:00:00"/>
    <s v="Dramashops- on site"/>
    <x v="0"/>
    <s v="Rosewood Center for Family Arts"/>
    <s v="5938 Skillman St"/>
    <n v="75231"/>
    <n v="5"/>
    <n v="86"/>
    <m/>
    <n v="86"/>
    <m/>
  </r>
  <r>
    <x v="13"/>
    <x v="5"/>
    <d v="2025-04-17T00:00:00"/>
    <d v="2025-04-30T00:00:00"/>
    <s v="James and the Giant Peach- student matinee"/>
    <x v="0"/>
    <s v="Rosewood Center for Family Arts"/>
    <s v="5938 Skillman St"/>
    <n v="75231"/>
    <n v="8"/>
    <n v="2793"/>
    <n v="48"/>
    <n v="2841"/>
    <m/>
  </r>
  <r>
    <x v="14"/>
    <x v="9"/>
    <d v="2025-04-17T00:00:00"/>
    <d v="2025-04-17T00:00:00"/>
    <s v="Watonga High School"/>
    <x v="0"/>
    <s v="The Sixth Floor Museum at Dealey Plaza"/>
    <s v="411 Elm Street"/>
    <n v="75202"/>
    <n v="1"/>
    <n v="39"/>
    <n v="3"/>
    <n v="42"/>
    <m/>
  </r>
  <r>
    <x v="14"/>
    <x v="9"/>
    <d v="2025-04-17T00:00:00"/>
    <d v="2025-04-17T00:00:00"/>
    <s v="Creekview High School"/>
    <x v="0"/>
    <s v="The Sixth Floor Museum at Dealey Plaza"/>
    <s v="411 Elm Street"/>
    <n v="75202"/>
    <n v="1"/>
    <n v="23"/>
    <n v="3"/>
    <n v="26"/>
    <m/>
  </r>
  <r>
    <x v="14"/>
    <x v="9"/>
    <d v="2025-04-17T00:00:00"/>
    <d v="2025-04-17T00:00:00"/>
    <s v="Trinity High School"/>
    <x v="0"/>
    <s v="The Sixth Floor Museum at Dealey Plaza"/>
    <s v="411 Elm Street"/>
    <n v="75202"/>
    <n v="1"/>
    <n v="12"/>
    <n v="2"/>
    <n v="14"/>
    <m/>
  </r>
  <r>
    <x v="16"/>
    <x v="0"/>
    <d v="2025-04-17T00:00:00"/>
    <d v="2025-04-17T00:00:00"/>
    <s v="Citywide Youth (Teen)"/>
    <x v="0"/>
    <s v="Sam Tasby Middle School"/>
    <s v="7001 Fair Oaks Ave"/>
    <n v="75231"/>
    <n v="1"/>
    <m/>
    <n v="10"/>
    <n v="10"/>
    <m/>
  </r>
  <r>
    <x v="38"/>
    <x v="5"/>
    <d v="2025-04-17T00:00:00"/>
    <d v="2025-04-17T00:00:00"/>
    <s v="BOOK LAUNCH: You Can Kill Each Other After I Leave"/>
    <x v="0"/>
    <s v="Deep Vellum"/>
    <s v="3001 Commerce 75226"/>
    <n v="75226"/>
    <n v="1"/>
    <n v="0"/>
    <n v="63"/>
    <n v="63"/>
    <m/>
  </r>
  <r>
    <x v="27"/>
    <x v="1"/>
    <d v="2025-04-17T00:00:00"/>
    <d v="2025-03-01T00:00:00"/>
    <s v="The Grown-Ups Tech Rehearsal"/>
    <x v="0"/>
    <s v="Samuell-Grand Ampitheatre - Side Stage"/>
    <s v="1500 Tenison Pkwy"/>
    <n v="75223"/>
    <n v="6"/>
    <n v="0"/>
    <n v="14"/>
    <n v="21"/>
    <m/>
  </r>
  <r>
    <x v="22"/>
    <x v="9"/>
    <d v="2025-04-17T00:00:00"/>
    <d v="2025-04-17T00:00:00"/>
    <s v="Guided Tour: Larry G. Smith Elementary"/>
    <x v="0"/>
    <s v="Nasher Sculpture Center"/>
    <s v="2001 Flora St. "/>
    <n v="75201"/>
    <n v="1"/>
    <m/>
    <n v="50"/>
    <n v="50"/>
    <m/>
  </r>
  <r>
    <x v="22"/>
    <x v="9"/>
    <d v="2025-04-17T00:00:00"/>
    <d v="2025-04-17T00:00:00"/>
    <s v="Guided Tour: Larry G. Smith Elementary"/>
    <x v="0"/>
    <s v="Nasher Sculpture Center"/>
    <s v="2001 Flora St. "/>
    <n v="75201"/>
    <n v="1"/>
    <m/>
    <n v="50"/>
    <n v="50"/>
    <m/>
  </r>
  <r>
    <x v="22"/>
    <x v="9"/>
    <d v="2025-04-17T00:00:00"/>
    <d v="2025-04-17T00:00:00"/>
    <s v="Guided Tour: Irma Rangel"/>
    <x v="0"/>
    <s v="Nasher Sculpture Center"/>
    <s v="2001 Flora St. "/>
    <n v="75201"/>
    <n v="1"/>
    <m/>
    <n v="45"/>
    <n v="45"/>
    <m/>
  </r>
  <r>
    <x v="22"/>
    <x v="9"/>
    <d v="2025-04-17T00:00:00"/>
    <d v="2025-04-17T00:00:00"/>
    <s v="Guided Visit: Castleberry HS"/>
    <x v="0"/>
    <s v="Nasher Sculpture Center"/>
    <s v="2001 Flora St. "/>
    <n v="75201"/>
    <n v="1"/>
    <m/>
    <n v="40"/>
    <n v="40"/>
    <m/>
  </r>
  <r>
    <x v="22"/>
    <x v="0"/>
    <d v="2025-04-17T00:00:00"/>
    <d v="2025-04-17T00:00:00"/>
    <s v="Access Program: Beeping Egg Hunt"/>
    <x v="0"/>
    <s v="Flagpole Hill"/>
    <s v="E NW Highway"/>
    <n v="75238"/>
    <n v="1"/>
    <m/>
    <n v="30"/>
    <n v="30"/>
    <m/>
  </r>
  <r>
    <x v="24"/>
    <x v="0"/>
    <d v="2025-04-17T00:00:00"/>
    <d v="2025-04-17T00:00:00"/>
    <s v="Tech Truck "/>
    <x v="0"/>
    <s v="Uplift Hampton MS"/>
    <s v="8915 S Hampton Rd"/>
    <s v="75232"/>
    <n v="1"/>
    <m/>
    <n v="3"/>
    <n v="3"/>
    <m/>
  </r>
  <r>
    <x v="55"/>
    <x v="5"/>
    <d v="2025-04-17T00:00:00"/>
    <d v="2025-04-19T00:00:00"/>
    <s v="PRETTY FIRE Performance - Week 2"/>
    <x v="0"/>
    <s v="Latino Cultural Center"/>
    <s v="2600 Live Oak, Dallas, Texas 75204"/>
    <m/>
    <n v="4"/>
    <n v="175"/>
    <n v="15"/>
    <n v="190"/>
    <m/>
  </r>
  <r>
    <x v="43"/>
    <x v="5"/>
    <d v="2025-04-18T00:00:00"/>
    <d v="2025-04-18T00:00:00"/>
    <s v="Concerts for Seniors - Dallas Area"/>
    <x v="0"/>
    <s v="Larry Johnson Recreation Center"/>
    <s v="3700 Dixon Avenue"/>
    <s v="75210"/>
    <n v="1"/>
    <n v="0"/>
    <n v="40"/>
    <n v="40"/>
    <m/>
  </r>
  <r>
    <x v="43"/>
    <x v="5"/>
    <d v="2025-04-18T00:00:00"/>
    <d v="2025-04-18T00:00:00"/>
    <s v="Concerts for Seniors - Dallas Area"/>
    <x v="0"/>
    <s v="Larry Johnson Recreation Center"/>
    <s v="3700 Dixon Avenue"/>
    <s v="75210"/>
    <n v="1"/>
    <n v="0"/>
    <n v="40"/>
    <n v="40"/>
    <m/>
  </r>
  <r>
    <x v="43"/>
    <x v="5"/>
    <d v="2025-04-18T00:00:00"/>
    <d v="2025-04-18T00:00:00"/>
    <s v="Concerts for Seniors - Dallas Area"/>
    <x v="0"/>
    <s v="Monticello West: 1st Floor"/>
    <s v="5114 McKinney Avenue"/>
    <s v="75205"/>
    <n v="1"/>
    <n v="0"/>
    <n v="27"/>
    <n v="27"/>
    <m/>
  </r>
  <r>
    <x v="43"/>
    <x v="5"/>
    <d v="2025-04-18T00:00:00"/>
    <d v="2025-04-18T00:00:00"/>
    <s v="Concerts for Seniors - Dallas Area"/>
    <x v="0"/>
    <s v="Monticello West: 1st Floor"/>
    <s v="5114 McKinney Avenue"/>
    <s v="75205"/>
    <n v="1"/>
    <n v="0"/>
    <n v="27"/>
    <n v="27"/>
    <m/>
  </r>
  <r>
    <x v="14"/>
    <x v="9"/>
    <d v="2025-04-18T00:00:00"/>
    <d v="2025-04-18T00:00:00"/>
    <s v="Oakridge Christian School"/>
    <x v="0"/>
    <s v="The Sixth Floor Museum at Dealey Plaza"/>
    <s v="411 Elm Street"/>
    <n v="75202"/>
    <n v="1"/>
    <n v="23"/>
    <n v="2"/>
    <n v="25"/>
    <m/>
  </r>
  <r>
    <x v="16"/>
    <x v="9"/>
    <d v="2025-04-18T00:00:00"/>
    <d v="2025-04-18T00:00:00"/>
    <s v="Art in Thirty: Gallery Talks"/>
    <x v="0"/>
    <s v="Dallas Museum of Art"/>
    <s v="1717 N Harwood"/>
    <n v="75201"/>
    <n v="1"/>
    <m/>
    <n v="6"/>
    <n v="6"/>
    <m/>
  </r>
  <r>
    <x v="16"/>
    <x v="0"/>
    <d v="2025-04-18T00:00:00"/>
    <d v="2025-04-18T00:00:00"/>
    <s v="Travis Partnership"/>
    <x v="0"/>
    <s v="Dallas Museum of Art"/>
    <s v="1717 N Harwood"/>
    <n v="75201"/>
    <n v="7"/>
    <m/>
    <n v="94"/>
    <n v="94"/>
    <m/>
  </r>
  <r>
    <x v="18"/>
    <x v="0"/>
    <d v="2025-04-19T00:00:00"/>
    <d v="2025-04-19T00:00:00"/>
    <s v="Poetry Night "/>
    <x v="0"/>
    <s v="La Cantera Arts Conservatory"/>
    <s v="1050 N Wesmoreland #328"/>
    <n v="75211"/>
    <n v="1"/>
    <n v="0"/>
    <n v="160"/>
    <n v="160"/>
    <m/>
  </r>
  <r>
    <x v="3"/>
    <x v="1"/>
    <d v="2025-04-19T00:00:00"/>
    <d v="2025-04-19T00:00:00"/>
    <s v="Sangeet Millennium "/>
    <x v="0"/>
    <n v="723"/>
    <s v="723 Fort Worth Avenue"/>
    <n v="75208"/>
    <n v="1"/>
    <n v="0"/>
    <n v="10"/>
    <n v="10"/>
    <m/>
  </r>
  <r>
    <x v="9"/>
    <x v="0"/>
    <d v="2025-04-19T00:00:00"/>
    <d v="2025-04-19T00:00:00"/>
    <s v="Cartoneria"/>
    <x v="0"/>
    <s v="Pleasant Grove Branch Library"/>
    <s v="7310 Lake June Rd. Dallas"/>
    <n v="75217"/>
    <n v="1"/>
    <n v="103"/>
    <m/>
    <n v="103"/>
    <m/>
  </r>
  <r>
    <x v="13"/>
    <x v="5"/>
    <d v="2025-04-19T00:00:00"/>
    <d v="2025-04-27T00:00:00"/>
    <s v="James and the Giant Peach- public"/>
    <x v="0"/>
    <s v="Rosewood Center for Family Arts"/>
    <s v="5938 Skillman St"/>
    <n v="75231"/>
    <n v="5"/>
    <n v="511"/>
    <n v="450"/>
    <n v="961"/>
    <m/>
  </r>
  <r>
    <x v="13"/>
    <x v="3"/>
    <d v="2025-04-19T00:00:00"/>
    <d v="2025-04-27T00:00:00"/>
    <s v="Volunteers- ushers"/>
    <x v="0"/>
    <s v="Rosewood Center for Family Arts"/>
    <s v="5938 Skillman St"/>
    <n v="75231"/>
    <n v="5"/>
    <m/>
    <n v="11"/>
    <n v="11"/>
    <m/>
  </r>
  <r>
    <x v="38"/>
    <x v="8"/>
    <d v="2025-04-19T00:00:00"/>
    <d v="2025-04-19T00:00:00"/>
    <s v="The Wild Detectives &amp; Deep Vellum Anniversary Party"/>
    <x v="0"/>
    <s v="The Wild Detectives"/>
    <s v="314 West Eighth Street  75208"/>
    <n v="75208"/>
    <n v="1"/>
    <n v="0"/>
    <n v="750"/>
    <n v="750"/>
    <m/>
  </r>
  <r>
    <x v="51"/>
    <x v="2"/>
    <d v="2025-04-19T00:00:00"/>
    <d v="2025-04-19T00:00:00"/>
    <s v="OutLoud Voices: Middle School Arts Camp"/>
    <x v="0"/>
    <s v="Bath House Cultural Center"/>
    <s v="521 E Lawther "/>
    <n v="75218"/>
    <n v="1"/>
    <n v="0"/>
    <n v="15"/>
    <n v="15"/>
    <m/>
  </r>
  <r>
    <x v="48"/>
    <x v="0"/>
    <d v="2025-04-19T00:00:00"/>
    <d v="2025-04-19T00:00:00"/>
    <s v="Multmedia Apprenticeship Program (MAP)"/>
    <x v="0"/>
    <s v="Executive Suites"/>
    <s v="2904 Floyd St"/>
    <n v="75204"/>
    <n v="1"/>
    <n v="0"/>
    <n v="15"/>
    <n v="15"/>
    <m/>
  </r>
  <r>
    <x v="24"/>
    <x v="0"/>
    <d v="2025-04-19T00:00:00"/>
    <d v="2025-04-19T00:00:00"/>
    <s v="Tech Truck "/>
    <x v="0"/>
    <s v="RedBird Mall"/>
    <s v="3544 W Camp Wisdom Rd"/>
    <s v="75237"/>
    <n v="1"/>
    <m/>
    <n v="150"/>
    <n v="150"/>
    <m/>
  </r>
  <r>
    <x v="47"/>
    <x v="1"/>
    <d v="2025-04-19T00:00:00"/>
    <d v="2025-04-19T00:00:00"/>
    <s v="Pegasus Media Rehearsal"/>
    <x v="0"/>
    <s v="Pegasus Offices"/>
    <s v="2904 Floyd St."/>
    <n v="75226"/>
    <n v="1"/>
    <n v="0"/>
    <n v="19"/>
    <n v="19"/>
    <m/>
  </r>
  <r>
    <x v="47"/>
    <x v="0"/>
    <d v="2025-04-19T00:00:00"/>
    <d v="2025-04-19T00:00:00"/>
    <s v="Luminal Workshop"/>
    <x v="0"/>
    <s v="TD STUDIO"/>
    <s v="1230 River Bend Dr. #111"/>
    <n v="75247"/>
    <n v="1"/>
    <n v="0"/>
    <n v="0"/>
    <n v="0"/>
    <m/>
  </r>
  <r>
    <x v="49"/>
    <x v="1"/>
    <d v="2025-04-19T00:00:00"/>
    <d v="2025-04-19T00:00:00"/>
    <s v="Bandan Koro Rehearsal "/>
    <x v="0"/>
    <s v="Sammons Center for the Arts"/>
    <s v="3630 Harry Hines Blvd"/>
    <n v="75219"/>
    <n v="1"/>
    <n v="0"/>
    <n v="20"/>
    <n v="20"/>
    <m/>
  </r>
  <r>
    <x v="49"/>
    <x v="0"/>
    <d v="2025-04-19T00:00:00"/>
    <d v="2025-04-19T00:00:00"/>
    <s v="BK Saturdays - Bandan Koro Community Class "/>
    <x v="0"/>
    <s v="Sammons Center for the Arts"/>
    <s v="3630 Harry Hines Blvd"/>
    <n v="75219"/>
    <n v="1"/>
    <n v="0"/>
    <n v="40"/>
    <n v="40"/>
    <m/>
  </r>
  <r>
    <x v="37"/>
    <x v="0"/>
    <d v="2025-04-19T00:00:00"/>
    <d v="2025-04-19T00:00:00"/>
    <s v="2425-125A Lyceum Series with Kim Nall"/>
    <x v="0"/>
    <s v="The Writer's Garret"/>
    <s v="215 S. Tyler St."/>
    <n v="75208"/>
    <n v="1"/>
    <n v="0"/>
    <n v="7"/>
    <n v="7"/>
    <m/>
  </r>
  <r>
    <x v="37"/>
    <x v="0"/>
    <d v="2025-04-19T00:00:00"/>
    <d v="2025-04-19T00:00:00"/>
    <s v="2425-140A Show and Prove with Lyrik Hunter"/>
    <x v="0"/>
    <s v="The Writer's Garret"/>
    <s v="215 S. Tyler St."/>
    <n v="75208"/>
    <n v="1"/>
    <n v="0"/>
    <n v="6"/>
    <n v="6"/>
    <m/>
  </r>
  <r>
    <x v="48"/>
    <x v="0"/>
    <d v="2025-04-20T00:00:00"/>
    <d v="2025-04-20T00:00:00"/>
    <s v="PFF Youth Leadership Program"/>
    <x v="1"/>
    <s v="Zoom"/>
    <s v="-"/>
    <s v="-"/>
    <n v="1"/>
    <n v="0"/>
    <n v="26"/>
    <n v="26"/>
    <m/>
  </r>
  <r>
    <x v="2"/>
    <x v="0"/>
    <d v="2025-04-20T00:00:00"/>
    <d v="2025-04-20T00:00:00"/>
    <s v="Collective Reflections Movement Workshop"/>
    <x v="0"/>
    <s v="Arts Mission Oak Cliff"/>
    <s v="410 S Windomere Ave"/>
    <n v="75208"/>
    <n v="1"/>
    <n v="5"/>
    <m/>
    <n v="5"/>
    <m/>
  </r>
  <r>
    <x v="3"/>
    <x v="5"/>
    <d v="2025-04-20T00:00:00"/>
    <d v="2025-04-20T00:00:00"/>
    <s v=" Sangeet Millennium Presents: Maihar Melodies"/>
    <x v="0"/>
    <n v="723"/>
    <s v="723 Fort Worth Avenue"/>
    <n v="75208"/>
    <n v="1"/>
    <n v="73"/>
    <n v="0"/>
    <n v="73"/>
    <m/>
  </r>
  <r>
    <x v="43"/>
    <x v="5"/>
    <d v="2025-04-21T00:00:00"/>
    <d v="2025-04-21T00:00:00"/>
    <s v="Concerts for Seniors - Dallas Area"/>
    <x v="0"/>
    <s v="Five Points at Lake Highlands: Lighthouse MC/IL"/>
    <s v="9009 White Rock Trail"/>
    <s v="75238"/>
    <n v="1"/>
    <n v="0"/>
    <n v="19"/>
    <n v="19"/>
    <m/>
  </r>
  <r>
    <x v="43"/>
    <x v="5"/>
    <d v="2025-04-21T00:00:00"/>
    <d v="2025-04-21T00:00:00"/>
    <s v="Concerts for Seniors - Dallas Area"/>
    <x v="0"/>
    <s v="Five Points at Lake Highlands: Lighthouse MC/IL"/>
    <s v="9009 White Rock Trail"/>
    <s v="75238"/>
    <n v="1"/>
    <n v="0"/>
    <n v="17"/>
    <n v="17"/>
    <m/>
  </r>
  <r>
    <x v="44"/>
    <x v="2"/>
    <d v="2025-04-21T00:00:00"/>
    <d v="2025-04-21T00:00:00"/>
    <s v="Awaken Creativity Songwriters Group Central"/>
    <x v="0"/>
    <s v="Central Commons"/>
    <s v="4711 Westside Dr"/>
    <n v="75209"/>
    <n v="1"/>
    <n v="12"/>
    <n v="0"/>
    <n v="12"/>
    <m/>
  </r>
  <r>
    <x v="5"/>
    <x v="2"/>
    <d v="2025-04-21T00:00:00"/>
    <d v="2025-04-26T00:00:00"/>
    <s v="BNTC Classes"/>
    <x v="0"/>
    <s v="BNT Studios"/>
    <s v="10675 E. Northwest Higway, Suite 2400"/>
    <n v="75238"/>
    <n v="17"/>
    <n v="54"/>
    <n v="13"/>
    <n v="67"/>
    <m/>
  </r>
  <r>
    <x v="5"/>
    <x v="1"/>
    <d v="2025-04-21T00:00:00"/>
    <d v="2025-04-26T00:00:00"/>
    <s v="Paquita Rehearsals / Future Moves"/>
    <x v="0"/>
    <s v="BNT Studios"/>
    <s v="10675 E. Northwest Higway, Suite 2400"/>
    <n v="75238"/>
    <n v="5"/>
    <n v="0"/>
    <n v="28"/>
    <n v="28"/>
    <m/>
  </r>
  <r>
    <x v="7"/>
    <x v="0"/>
    <d v="2025-04-21T00:00:00"/>
    <d v="2025-04-21T00:00:00"/>
    <s v="Creative Solutions"/>
    <x v="0"/>
    <s v="Evening Reporting Center (ERC)"/>
    <s v="1673 Terre Colony Ct"/>
    <n v="75211"/>
    <n v="1"/>
    <n v="0"/>
    <n v="6"/>
    <n v="6"/>
    <m/>
  </r>
  <r>
    <x v="7"/>
    <x v="0"/>
    <d v="2025-04-21T00:00:00"/>
    <d v="2025-04-21T00:00:00"/>
    <s v="Thriving Minds After School"/>
    <x v="0"/>
    <s v="Lakewood Elementary School"/>
    <s v="3000 Hillbrook St"/>
    <n v="75214"/>
    <n v="1"/>
    <n v="0"/>
    <n v="2"/>
    <n v="2"/>
    <m/>
  </r>
  <r>
    <x v="7"/>
    <x v="0"/>
    <d v="2025-04-21T00:00:00"/>
    <d v="2025-04-21T00:00:00"/>
    <s v="6DQ 101"/>
    <x v="0"/>
    <s v="Pegasus Park"/>
    <s v="3000 Pegasus Park Dr"/>
    <n v="75247"/>
    <n v="1"/>
    <n v="0"/>
    <n v="18"/>
    <n v="18"/>
    <m/>
  </r>
  <r>
    <x v="7"/>
    <x v="0"/>
    <d v="2025-04-21T00:00:00"/>
    <d v="2025-04-21T00:00:00"/>
    <s v="NRI Kickoff"/>
    <x v="0"/>
    <s v="Pegasus Park"/>
    <s v="3000 Pegasus Park Dr"/>
    <n v="75247"/>
    <n v="1"/>
    <n v="0"/>
    <n v="31"/>
    <n v="31"/>
    <m/>
  </r>
  <r>
    <x v="13"/>
    <x v="0"/>
    <d v="2025-04-21T00:00:00"/>
    <d v="2025-04-28T00:00:00"/>
    <s v="Tour for New Parents/Students"/>
    <x v="0"/>
    <s v="Rosewood Center for Family Arts"/>
    <s v="5938 Skillman St"/>
    <n v="75231"/>
    <n v="3"/>
    <m/>
    <n v="10"/>
    <n v="10"/>
    <m/>
  </r>
  <r>
    <x v="14"/>
    <x v="9"/>
    <d v="2025-04-21T00:00:00"/>
    <d v="2025-04-21T00:00:00"/>
    <s v="University of North Texas"/>
    <x v="0"/>
    <s v="The Sixth Floor Museum at Dealey Plaza"/>
    <s v="411 Elm Street"/>
    <n v="75202"/>
    <n v="1"/>
    <n v="16"/>
    <n v="2"/>
    <n v="18"/>
    <m/>
  </r>
  <r>
    <x v="14"/>
    <x v="9"/>
    <d v="2025-04-21T00:00:00"/>
    <d v="2025-04-21T00:00:00"/>
    <s v="Robinson Middle School"/>
    <x v="0"/>
    <s v="The Sixth Floor Museum at Dealey Plaza"/>
    <s v="411 Elm Street"/>
    <n v="75202"/>
    <n v="1"/>
    <n v="107"/>
    <n v="10"/>
    <n v="117"/>
    <n v="6"/>
  </r>
  <r>
    <x v="16"/>
    <x v="0"/>
    <d v="2025-04-21T00:00:00"/>
    <d v="2025-04-21T00:00:00"/>
    <s v="Art Kits"/>
    <x v="0"/>
    <s v="Dallas West Branch Library"/>
    <s v="2332 Singleton Blvd"/>
    <n v="75231"/>
    <n v="1"/>
    <m/>
    <n v="108"/>
    <n v="108"/>
    <m/>
  </r>
  <r>
    <x v="45"/>
    <x v="1"/>
    <d v="2025-04-21T00:00:00"/>
    <d v="2025-04-21T00:00:00"/>
    <s v="Regular rehearsal"/>
    <x v="0"/>
    <s v="Meyerson Symphony Center"/>
    <s v="23001 Flora"/>
    <n v="75201"/>
    <n v="1"/>
    <n v="120"/>
    <n v="21"/>
    <n v="141"/>
    <m/>
  </r>
  <r>
    <x v="47"/>
    <x v="1"/>
    <d v="2025-04-21T00:00:00"/>
    <d v="2025-04-30T00:00:00"/>
    <s v="El Otro Rehearsal"/>
    <x v="0"/>
    <s v="TD STUDIO"/>
    <s v="1230 River Bend Dr. #111"/>
    <n v="75247"/>
    <n v="8"/>
    <n v="18"/>
    <n v="11"/>
    <n v="29"/>
    <m/>
  </r>
  <r>
    <x v="26"/>
    <x v="7"/>
    <d v="2025-04-21T00:00:00"/>
    <d v="2025-04-27T00:00:00"/>
    <s v="History of TBAAL"/>
    <x v="0"/>
    <s v="TBAAL "/>
    <s v="1309 Canton Street"/>
    <n v="75202"/>
    <n v="1"/>
    <n v="0"/>
    <n v="689"/>
    <n v="689"/>
    <m/>
  </r>
  <r>
    <x v="32"/>
    <x v="8"/>
    <d v="2025-04-21T00:00:00"/>
    <d v="2025-04-21T00:00:00"/>
    <s v="USAFF co-presents Angelika in Black &amp; White series screening of &quot;Winchester '73&quot; (2 screenings) (presented with the Angelika Dallas)"/>
    <x v="0"/>
    <s v="Angelika Film Center Dallas"/>
    <s v="5321 E Mockingbird Ln"/>
    <n v="75206"/>
    <n v="2"/>
    <n v="27"/>
    <n v="0"/>
    <n v="27"/>
    <m/>
  </r>
  <r>
    <x v="44"/>
    <x v="0"/>
    <d v="2025-04-22T00:00:00"/>
    <d v="2025-04-22T00:00:00"/>
    <s v="Fiction Writers Feedback"/>
    <x v="1"/>
    <s v="Zoom"/>
    <m/>
    <m/>
    <n v="1"/>
    <n v="4"/>
    <n v="2"/>
    <n v="6"/>
    <m/>
  </r>
  <r>
    <x v="37"/>
    <x v="0"/>
    <d v="2025-04-22T00:00:00"/>
    <d v="2025-04-22T00:00:00"/>
    <s v="2425-102A Cancer Support North Texas"/>
    <x v="1"/>
    <s v="Virtual"/>
    <s v="Virtual"/>
    <s v="Virtual"/>
    <n v="1"/>
    <n v="0"/>
    <n v="10"/>
    <n v="10"/>
    <m/>
  </r>
  <r>
    <x v="11"/>
    <x v="5"/>
    <d v="2025-04-22T00:00:00"/>
    <d v="2025-04-22T00:00:00"/>
    <s v="School Tour Performance"/>
    <x v="0"/>
    <s v="Alex Sanger Prepatory School"/>
    <s v="8410 San Leandro Dr"/>
    <n v="75218"/>
    <n v="1"/>
    <n v="23"/>
    <m/>
    <n v="23"/>
    <m/>
  </r>
  <r>
    <x v="43"/>
    <x v="5"/>
    <d v="2025-04-22T00:00:00"/>
    <d v="2025-04-22T00:00:00"/>
    <s v="Concerts for Head Start - Dallas Area"/>
    <x v="0"/>
    <s v="Brookhaven Head Start Center"/>
    <s v="3939 Valley View Lane, Bldg. E"/>
    <s v="75244-4997"/>
    <n v="1"/>
    <n v="0"/>
    <n v="76"/>
    <n v="76"/>
    <m/>
  </r>
  <r>
    <x v="43"/>
    <x v="5"/>
    <d v="2025-04-22T00:00:00"/>
    <d v="2025-04-22T00:00:00"/>
    <s v="Concerts for Head Start - Dallas Area"/>
    <x v="0"/>
    <s v="Brookhaven Head Start Center"/>
    <s v="3939 Valley View Lane, Bldg. E"/>
    <s v="75244-4997"/>
    <n v="1"/>
    <n v="0"/>
    <n v="76"/>
    <n v="76"/>
    <m/>
  </r>
  <r>
    <x v="44"/>
    <x v="2"/>
    <d v="2025-04-22T00:00:00"/>
    <d v="2025-04-22T00:00:00"/>
    <s v="Awaken Creativity Writers Group"/>
    <x v="0"/>
    <s v="Highland Park Presbyterian"/>
    <s v="3821 University Blvd"/>
    <n v="75205"/>
    <n v="1"/>
    <n v="10"/>
    <n v="0"/>
    <n v="10"/>
    <m/>
  </r>
  <r>
    <x v="0"/>
    <x v="1"/>
    <d v="2025-04-22T00:00:00"/>
    <d v="2025-04-22T00:00:00"/>
    <s v="Professional Ballet Folklorico Company"/>
    <x v="0"/>
    <s v="Anita Martinez Recreation Center"/>
    <s v="3212 N Winnetka Ave, Dallas, TX 75212"/>
    <n v="75212"/>
    <n v="1"/>
    <n v="8"/>
    <n v="0"/>
    <n v="8"/>
    <m/>
  </r>
  <r>
    <x v="4"/>
    <x v="2"/>
    <d v="2025-04-22T00:00:00"/>
    <d v="2025-04-29T00:00:00"/>
    <s v="First Steps Outreach Classes"/>
    <x v="0"/>
    <s v="Oak Cliff Cultural Center"/>
    <s v="223 Jefferson Blvd"/>
    <n v="75208"/>
    <n v="3"/>
    <n v="0"/>
    <n v="50"/>
    <n v="50"/>
    <m/>
  </r>
  <r>
    <x v="7"/>
    <x v="0"/>
    <d v="2025-04-22T00:00:00"/>
    <d v="2025-04-22T00:00:00"/>
    <s v="(A)Live"/>
    <x v="0"/>
    <s v="Rosemont Upper School"/>
    <s v="719 N Montclair Ave"/>
    <n v="75208"/>
    <n v="1"/>
    <n v="0"/>
    <n v="10"/>
    <n v="10"/>
    <m/>
  </r>
  <r>
    <x v="7"/>
    <x v="0"/>
    <d v="2025-04-22T00:00:00"/>
    <d v="2025-04-22T00:00:00"/>
    <s v="(A)Live"/>
    <x v="0"/>
    <s v="Sudie L. Williams TAG Academy"/>
    <s v="4518 Pomona Rd"/>
    <n v="75209"/>
    <n v="1"/>
    <n v="0"/>
    <n v="6"/>
    <n v="6"/>
    <m/>
  </r>
  <r>
    <x v="7"/>
    <x v="0"/>
    <d v="2025-04-22T00:00:00"/>
    <d v="2025-04-22T00:00:00"/>
    <s v="Thriving Minds After School "/>
    <x v="0"/>
    <s v="Anne Frank Elementary School"/>
    <s v="5201 Celestial Rd"/>
    <n v="75254"/>
    <n v="1"/>
    <n v="0"/>
    <n v="34"/>
    <n v="34"/>
    <m/>
  </r>
  <r>
    <x v="7"/>
    <x v="0"/>
    <d v="2025-04-22T00:00:00"/>
    <d v="2025-04-22T00:00:00"/>
    <s v="Thriving Minds After School"/>
    <x v="0"/>
    <s v="Lakewood Elementary School"/>
    <s v="3000 Hillbrook St"/>
    <n v="75214"/>
    <n v="1"/>
    <n v="0"/>
    <n v="42"/>
    <n v="42"/>
    <m/>
  </r>
  <r>
    <x v="7"/>
    <x v="0"/>
    <d v="2025-04-22T00:00:00"/>
    <d v="2025-04-22T00:00:00"/>
    <s v="Thriving Minds After School"/>
    <x v="0"/>
    <s v="Nathan Adams Elementary School"/>
    <s v="12613 Welch Rd"/>
    <n v="75244"/>
    <n v="1"/>
    <n v="0"/>
    <n v="4"/>
    <n v="4"/>
    <n v="14"/>
  </r>
  <r>
    <x v="7"/>
    <x v="0"/>
    <d v="2025-04-22T00:00:00"/>
    <d v="2025-04-22T00:00:00"/>
    <s v="Thriving Minds After School"/>
    <x v="0"/>
    <s v="Prestonwood Montessori at E.D. Walker"/>
    <s v="5700 Wozencraft Dr"/>
    <s v=" 75230"/>
    <n v="1"/>
    <n v="0"/>
    <n v="57"/>
    <n v="57"/>
    <n v="10"/>
  </r>
  <r>
    <x v="7"/>
    <x v="0"/>
    <d v="2025-04-22T00:00:00"/>
    <d v="2025-04-22T00:00:00"/>
    <s v="Thriving Minds After School"/>
    <x v="0"/>
    <s v="Rosemont Lower School"/>
    <s v="1919 Stevens Forest Dr"/>
    <n v="75208"/>
    <n v="1"/>
    <n v="0"/>
    <n v="87"/>
    <n v="87"/>
    <m/>
  </r>
  <r>
    <x v="7"/>
    <x v="0"/>
    <d v="2025-04-22T00:00:00"/>
    <d v="2025-04-22T00:00:00"/>
    <s v="Thriving Minds After School"/>
    <x v="0"/>
    <s v="Rosemont Upper School"/>
    <s v="719 N Montclair Ave"/>
    <n v="75208"/>
    <n v="1"/>
    <n v="0"/>
    <n v="15"/>
    <n v="15"/>
    <m/>
  </r>
  <r>
    <x v="7"/>
    <x v="0"/>
    <d v="2025-04-22T00:00:00"/>
    <d v="2025-04-22T00:00:00"/>
    <s v="Thriving Minds After School"/>
    <x v="0"/>
    <s v="Sudie L. Williams TAG Academy"/>
    <s v="4518 Pomona Rd"/>
    <n v="75209"/>
    <n v="1"/>
    <n v="0"/>
    <n v="6"/>
    <n v="6"/>
    <m/>
  </r>
  <r>
    <x v="7"/>
    <x v="0"/>
    <d v="2025-04-22T00:00:00"/>
    <d v="2025-04-22T00:00:00"/>
    <s v="Thriving Minds After School"/>
    <x v="0"/>
    <s v="Harry C. Withers Elementary School"/>
    <s v="3959 Northhaven Rd"/>
    <n v="75229"/>
    <n v="1"/>
    <n v="0"/>
    <n v="69"/>
    <n v="69"/>
    <m/>
  </r>
  <r>
    <x v="7"/>
    <x v="0"/>
    <d v="2025-04-22T00:00:00"/>
    <d v="2025-04-22T00:00:00"/>
    <s v="Sustaining: Facilitation Guide"/>
    <x v="0"/>
    <s v="Big Thought HQ"/>
    <s v="1409 Botham Jean Blvd., Suite 1015"/>
    <n v="75215"/>
    <n v="1"/>
    <n v="0"/>
    <n v="1"/>
    <n v="1"/>
    <m/>
  </r>
  <r>
    <x v="7"/>
    <x v="0"/>
    <d v="2025-04-22T00:00:00"/>
    <d v="2025-04-22T00:00:00"/>
    <s v="6DQ-R - Observation"/>
    <x v="0"/>
    <s v="Prestonwood Montessori at E.D. Walker"/>
    <s v="5700 Wozencraft Dr"/>
    <s v=" 75230"/>
    <n v="1"/>
    <n v="0"/>
    <n v="9"/>
    <n v="9"/>
    <m/>
  </r>
  <r>
    <x v="7"/>
    <x v="0"/>
    <d v="2025-04-22T00:00:00"/>
    <d v="2025-04-22T00:00:00"/>
    <s v="Thriving Minds After School"/>
    <x v="0"/>
    <s v="Montessori Academy at Onesimo Hernandez"/>
    <s v="5555 Maple Ave"/>
    <n v="75235"/>
    <n v="1"/>
    <n v="0"/>
    <n v="41"/>
    <n v="41"/>
    <m/>
  </r>
  <r>
    <x v="9"/>
    <x v="0"/>
    <d v="2025-04-22T00:00:00"/>
    <d v="2025-04-22T00:00:00"/>
    <s v="Acting with Mask"/>
    <x v="0"/>
    <s v="Gutierrez Middle School"/>
    <s v="3205 Wison Rd. Harlingen, TX"/>
    <n v="78552"/>
    <n v="2"/>
    <n v="24"/>
    <m/>
    <n v="24"/>
    <m/>
  </r>
  <r>
    <x v="9"/>
    <x v="0"/>
    <d v="2025-04-22T00:00:00"/>
    <d v="2025-04-22T00:00:00"/>
    <s v="Acting with Mask"/>
    <x v="0"/>
    <s v="Gutierrez Middle School"/>
    <s v="3206 Wison Rd. Harlingen, TX"/>
    <n v="78552"/>
    <n v="2"/>
    <n v="17"/>
    <m/>
    <n v="17"/>
    <m/>
  </r>
  <r>
    <x v="14"/>
    <x v="9"/>
    <d v="2025-04-22T00:00:00"/>
    <d v="2025-04-22T00:00:00"/>
    <s v="Granbury High School"/>
    <x v="0"/>
    <s v="The Sixth Floor Museum at Dealey Plaza"/>
    <s v="411 Elm Street"/>
    <n v="75202"/>
    <n v="1"/>
    <n v="0"/>
    <n v="32"/>
    <n v="32"/>
    <n v="10"/>
  </r>
  <r>
    <x v="16"/>
    <x v="0"/>
    <d v="2025-04-22T00:00:00"/>
    <d v="2025-04-22T00:00:00"/>
    <s v="Meaningful Moments"/>
    <x v="0"/>
    <s v="Dallas Museum of Art"/>
    <s v="1717 N Harwood"/>
    <n v="75201"/>
    <n v="1"/>
    <m/>
    <n v="10"/>
    <n v="10"/>
    <m/>
  </r>
  <r>
    <x v="16"/>
    <x v="0"/>
    <d v="2025-04-22T00:00:00"/>
    <d v="2025-04-22T00:00:00"/>
    <s v="Citywide Youth (Teen)"/>
    <x v="0"/>
    <s v="Vickery Meadow Youth Development Foundation"/>
    <s v="7110 Holly Hill Dr"/>
    <n v="75231"/>
    <n v="1"/>
    <m/>
    <n v="8"/>
    <n v="8"/>
    <m/>
  </r>
  <r>
    <x v="16"/>
    <x v="0"/>
    <d v="2025-04-22T00:00:00"/>
    <d v="2025-04-22T00:00:00"/>
    <s v="Go van Gogh"/>
    <x v="0"/>
    <s v="Stephen C. Foster Elementary"/>
    <s v="3700 Clover Ln"/>
    <n v="75220"/>
    <n v="3"/>
    <m/>
    <n v="67"/>
    <n v="67"/>
    <m/>
  </r>
  <r>
    <x v="24"/>
    <x v="0"/>
    <d v="2025-04-22T00:00:00"/>
    <d v="2025-04-28T00:00:00"/>
    <s v="Onsite Demo: The Power of Light"/>
    <x v="0"/>
    <s v="Perot Museum of Nature and Science"/>
    <s v="2201 N Field Street"/>
    <n v="75201"/>
    <n v="5"/>
    <n v="60"/>
    <n v="396"/>
    <n v="456"/>
    <m/>
  </r>
  <r>
    <x v="24"/>
    <x v="0"/>
    <d v="2025-04-22T00:00:00"/>
    <d v="2025-04-24T00:00:00"/>
    <s v="Onsite Lab: Amazing Animals"/>
    <x v="0"/>
    <s v="Perot Museum of Nature and Science"/>
    <s v="2201 N Field Street"/>
    <n v="75201"/>
    <n v="4"/>
    <n v="67"/>
    <n v="14"/>
    <n v="81"/>
    <m/>
  </r>
  <r>
    <x v="24"/>
    <x v="0"/>
    <d v="2025-04-22T00:00:00"/>
    <d v="2025-04-22T00:00:00"/>
    <s v="Outreach Lab: Amazing Animals"/>
    <x v="0"/>
    <s v="Dallas Cooperative Preschool, Inc."/>
    <s v="11001 Midway Road"/>
    <s v="75229"/>
    <n v="1"/>
    <n v="27"/>
    <m/>
    <n v="27"/>
    <m/>
  </r>
  <r>
    <x v="24"/>
    <x v="0"/>
    <d v="2025-04-22T00:00:00"/>
    <d v="2025-04-22T00:00:00"/>
    <s v="Outreach Lab: Earth Rocks"/>
    <x v="0"/>
    <s v="Kids Concepts Child Development Center"/>
    <s v="4019 West Ledbetter"/>
    <s v="75233"/>
    <n v="1"/>
    <n v="17"/>
    <m/>
    <n v="17"/>
    <m/>
  </r>
  <r>
    <x v="26"/>
    <x v="3"/>
    <d v="2025-04-22T00:00:00"/>
    <d v="2025-04-22T00:00:00"/>
    <s v="National Singing Quartet Conf Mtg."/>
    <x v="0"/>
    <s v="TBAAL "/>
    <s v="1309 Canton Street"/>
    <n v="75202"/>
    <n v="1"/>
    <n v="0"/>
    <n v="14"/>
    <n v="14"/>
    <m/>
  </r>
  <r>
    <x v="33"/>
    <x v="5"/>
    <d v="2025-04-22T00:00:00"/>
    <d v="2025-04-22T00:00:00"/>
    <s v="Touring Opera Performance"/>
    <x v="0"/>
    <s v="Lakewest Rehab &amp; Skilled Care"/>
    <s v="2450 Bickers St"/>
    <n v="75212"/>
    <n v="1"/>
    <n v="0"/>
    <n v="56"/>
    <n v="56"/>
    <m/>
  </r>
  <r>
    <x v="31"/>
    <x v="1"/>
    <d v="2025-04-22T00:00:00"/>
    <d v="2025-04-22T00:00:00"/>
    <s v="Season 45 Rehearsal"/>
    <x v="0"/>
    <s v="First Presbyterian Church"/>
    <s v="1835 Young Street"/>
    <n v="75201"/>
    <n v="250"/>
    <m/>
    <m/>
    <n v="250"/>
    <m/>
  </r>
  <r>
    <x v="55"/>
    <x v="1"/>
    <d v="2025-04-23T00:00:00"/>
    <d v="2025-04-24T00:00:00"/>
    <s v="MADAM QUEEN Rehearsals"/>
    <x v="1"/>
    <m/>
    <m/>
    <m/>
    <n v="2"/>
    <m/>
    <n v="12"/>
    <n v="12"/>
    <m/>
  </r>
  <r>
    <x v="11"/>
    <x v="5"/>
    <d v="2025-04-23T00:00:00"/>
    <d v="2025-04-23T00:00:00"/>
    <s v="School Tour Performance"/>
    <x v="0"/>
    <s v="Parish Episcopal School"/>
    <s v="4101 Sigma Rd"/>
    <n v="75244"/>
    <n v="1"/>
    <n v="50"/>
    <m/>
    <n v="50"/>
    <m/>
  </r>
  <r>
    <x v="43"/>
    <x v="5"/>
    <d v="2025-04-23T00:00:00"/>
    <d v="2025-04-23T00:00:00"/>
    <s v="Concerts for Seniors - Dallas Area"/>
    <x v="0"/>
    <s v="Jefferson Senior Center"/>
    <s v="1617 W. Jefferson Blvd."/>
    <s v="75208"/>
    <n v="1"/>
    <n v="0"/>
    <n v="31"/>
    <n v="31"/>
    <m/>
  </r>
  <r>
    <x v="43"/>
    <x v="5"/>
    <d v="2025-04-23T00:00:00"/>
    <d v="2025-04-23T00:00:00"/>
    <s v="Concerts for Seniors - Dallas Area"/>
    <x v="0"/>
    <s v="Jefferson Senior Center"/>
    <s v="1617 W. Jefferson Blvd."/>
    <s v="75208"/>
    <n v="1"/>
    <n v="0"/>
    <n v="31"/>
    <n v="31"/>
    <m/>
  </r>
  <r>
    <x v="43"/>
    <x v="5"/>
    <d v="2025-04-23T00:00:00"/>
    <d v="2025-04-23T00:00:00"/>
    <s v="Concerts for Seniors - Dallas Area"/>
    <x v="0"/>
    <s v="Brentwood Place Two"/>
    <s v="3505 South Buckner"/>
    <s v="75227"/>
    <n v="1"/>
    <n v="0"/>
    <n v="25"/>
    <n v="25"/>
    <m/>
  </r>
  <r>
    <x v="43"/>
    <x v="5"/>
    <d v="2025-04-23T00:00:00"/>
    <d v="2025-04-23T00:00:00"/>
    <s v="Concerts for Seniors - Dallas Area"/>
    <x v="0"/>
    <s v="Brentwood Place Two"/>
    <s v="3505 South Buckner"/>
    <s v="75227"/>
    <n v="1"/>
    <n v="0"/>
    <n v="25"/>
    <n v="25"/>
    <m/>
  </r>
  <r>
    <x v="0"/>
    <x v="0"/>
    <d v="2025-04-23T00:00:00"/>
    <d v="2025-04-23T00:00:00"/>
    <s v="Senior Ballet Folklorico Company"/>
    <x v="0"/>
    <s v="Exall Park Recreation Center"/>
    <s v="1355 Adair St, Dallas, TX"/>
    <n v="75204"/>
    <n v="1"/>
    <n v="2"/>
    <n v="0"/>
    <n v="2"/>
    <m/>
  </r>
  <r>
    <x v="0"/>
    <x v="0"/>
    <d v="2025-04-23T00:00:00"/>
    <d v="2025-04-23T00:00:00"/>
    <s v="Classical Ballet Kids"/>
    <x v="0"/>
    <s v="Bachman Recreation Center"/>
    <s v="2750 Bachman Dr, Dallas, TX"/>
    <n v="75220"/>
    <n v="1"/>
    <n v="8"/>
    <n v="0"/>
    <n v="8"/>
    <m/>
  </r>
  <r>
    <x v="0"/>
    <x v="0"/>
    <d v="2025-04-23T00:00:00"/>
    <d v="2025-04-23T00:00:00"/>
    <s v="Ballet Folklorico Kids"/>
    <x v="0"/>
    <s v="Bachman Recreation Center"/>
    <s v="2750 Bachman Dr, Dallas, TX"/>
    <n v="75220"/>
    <n v="1"/>
    <n v="14"/>
    <n v="0"/>
    <n v="14"/>
    <m/>
  </r>
  <r>
    <x v="0"/>
    <x v="1"/>
    <d v="2025-04-23T00:00:00"/>
    <d v="2025-04-23T00:00:00"/>
    <s v="Junior Professional Company"/>
    <x v="0"/>
    <s v="Anita Martinez Recreation Center"/>
    <s v="3212 N Winnetka Ave, Dallas, TX 75212"/>
    <m/>
    <n v="1"/>
    <n v="12"/>
    <n v="0"/>
    <n v="12"/>
    <m/>
  </r>
  <r>
    <x v="7"/>
    <x v="0"/>
    <d v="2025-04-23T00:00:00"/>
    <d v="2025-04-23T00:00:00"/>
    <s v="Thriving Minds After School "/>
    <x v="0"/>
    <s v="Anne Frank Elementary School"/>
    <s v="5201 Celestial Rd"/>
    <n v="75254"/>
    <n v="1"/>
    <n v="0"/>
    <n v="32"/>
    <n v="32"/>
    <m/>
  </r>
  <r>
    <x v="7"/>
    <x v="0"/>
    <d v="2025-04-23T00:00:00"/>
    <d v="2025-04-23T00:00:00"/>
    <s v="Thriving Minds After School"/>
    <x v="0"/>
    <s v="Lakewood Elementary School"/>
    <s v="3000 Hillbrook St"/>
    <n v="75214"/>
    <n v="1"/>
    <n v="0"/>
    <n v="40"/>
    <n v="40"/>
    <m/>
  </r>
  <r>
    <x v="7"/>
    <x v="0"/>
    <d v="2025-04-23T00:00:00"/>
    <d v="2025-04-23T00:00:00"/>
    <s v="Thriving Minds After School"/>
    <x v="0"/>
    <s v="Nathan Adams Elementary School"/>
    <s v="12614 Welch Rd"/>
    <n v="75244"/>
    <n v="1"/>
    <n v="0"/>
    <n v="3"/>
    <n v="3"/>
    <m/>
  </r>
  <r>
    <x v="7"/>
    <x v="0"/>
    <d v="2025-04-23T00:00:00"/>
    <d v="2025-04-23T00:00:00"/>
    <s v="Thriving Minds After School"/>
    <x v="0"/>
    <s v="Prestonwood Montessori at E.D. Walker"/>
    <s v="5700 Wozencraft Dr"/>
    <s v=" 75230"/>
    <n v="1"/>
    <n v="0"/>
    <n v="52"/>
    <n v="52"/>
    <m/>
  </r>
  <r>
    <x v="7"/>
    <x v="0"/>
    <d v="2025-04-23T00:00:00"/>
    <d v="2025-04-23T00:00:00"/>
    <s v="Thriving Minds After School"/>
    <x v="0"/>
    <s v="Rosemont Lower School"/>
    <s v="1919 Stevens Forest Dr"/>
    <n v="75208"/>
    <n v="1"/>
    <n v="0"/>
    <n v="83"/>
    <n v="83"/>
    <m/>
  </r>
  <r>
    <x v="7"/>
    <x v="0"/>
    <d v="2025-04-23T00:00:00"/>
    <d v="2025-04-23T00:00:00"/>
    <s v="Thriving Minds After School"/>
    <x v="0"/>
    <s v="Rosemont Upper School"/>
    <s v="719 N Montclair Ave"/>
    <n v="75208"/>
    <n v="1"/>
    <n v="0"/>
    <n v="19"/>
    <n v="19"/>
    <m/>
  </r>
  <r>
    <x v="7"/>
    <x v="0"/>
    <d v="2025-04-23T00:00:00"/>
    <d v="2025-04-23T00:00:00"/>
    <s v="6DQ-R - Observation"/>
    <x v="0"/>
    <s v="Montessori Academy at Onesimo Hernandez"/>
    <s v="5555 Maple Ave"/>
    <n v="75235"/>
    <n v="1"/>
    <n v="0"/>
    <n v="20"/>
    <n v="20"/>
    <m/>
  </r>
  <r>
    <x v="7"/>
    <x v="0"/>
    <d v="2025-04-23T00:00:00"/>
    <d v="2025-04-23T00:00:00"/>
    <s v="Thriving Minds After School"/>
    <x v="0"/>
    <s v="Montessori Academy at Onesimo Hernandez"/>
    <s v="5555 Maple Ave"/>
    <n v="75235"/>
    <n v="1"/>
    <n v="0"/>
    <n v="38"/>
    <n v="38"/>
    <m/>
  </r>
  <r>
    <x v="14"/>
    <x v="9"/>
    <d v="2025-04-23T00:00:00"/>
    <d v="2025-04-23T00:00:00"/>
    <s v="Arlington Heights Christian School"/>
    <x v="0"/>
    <s v="The Sixth Floor Museum at Dealey Plaza"/>
    <s v="411 Elm Street"/>
    <n v="75202"/>
    <n v="1"/>
    <n v="17"/>
    <n v="7"/>
    <n v="24"/>
    <n v="10"/>
  </r>
  <r>
    <x v="14"/>
    <x v="9"/>
    <d v="2025-04-23T00:00:00"/>
    <d v="2025-04-23T00:00:00"/>
    <s v="Chisum High School"/>
    <x v="0"/>
    <s v="The Sixth Floor Museum at Dealey Plaza"/>
    <s v="411 Elm Street"/>
    <n v="75202"/>
    <n v="1"/>
    <n v="0"/>
    <n v="21"/>
    <n v="21"/>
    <n v="10"/>
  </r>
  <r>
    <x v="14"/>
    <x v="0"/>
    <d v="2025-04-23T00:00:00"/>
    <d v="2025-04-23T00:00:00"/>
    <s v="Chisum High School"/>
    <x v="0"/>
    <s v="The Sixth Floor Museum at Dealey Plaza"/>
    <s v="411 Elm Street"/>
    <n v="75202"/>
    <n v="1"/>
    <n v="0"/>
    <n v="21"/>
    <n v="21"/>
    <m/>
  </r>
  <r>
    <x v="16"/>
    <x v="5"/>
    <d v="2025-04-23T00:00:00"/>
    <d v="2025-04-23T00:00:00"/>
    <s v="Arts &amp; Letters Live"/>
    <x v="0"/>
    <s v="McFarlin Auditorium"/>
    <s v="6405 Boaz Lane, Dallas"/>
    <n v="75205"/>
    <n v="1"/>
    <n v="1658"/>
    <m/>
    <n v="1658"/>
    <m/>
  </r>
  <r>
    <x v="16"/>
    <x v="0"/>
    <d v="2025-04-23T00:00:00"/>
    <d v="2025-04-23T00:00:00"/>
    <s v="Travis Partnership"/>
    <x v="0"/>
    <s v="William B. Travis TAG Academy"/>
    <s v="2910 Allen St"/>
    <n v="75204"/>
    <n v="3"/>
    <m/>
    <n v="65"/>
    <n v="65"/>
    <m/>
  </r>
  <r>
    <x v="51"/>
    <x v="0"/>
    <d v="2025-04-23T00:00:00"/>
    <d v="2025-04-23T00:00:00"/>
    <s v="OutLoud Voices: Afterschool Arts Workshops"/>
    <x v="0"/>
    <s v="Bath House Cultural Center"/>
    <s v="521 E Lawther "/>
    <n v="75218"/>
    <n v="1"/>
    <n v="0"/>
    <n v="15"/>
    <n v="15"/>
    <m/>
  </r>
  <r>
    <x v="24"/>
    <x v="0"/>
    <d v="2025-04-23T00:00:00"/>
    <d v="2025-04-23T00:00:00"/>
    <s v="Outreach Lab: Brain Power - Dissection"/>
    <x v="0"/>
    <s v="Uplift Heights Preparatory - Secondary"/>
    <s v="2806 Canada Drive"/>
    <s v="75212"/>
    <n v="4"/>
    <m/>
    <n v="124"/>
    <n v="124"/>
    <m/>
  </r>
  <r>
    <x v="25"/>
    <x v="5"/>
    <d v="2025-04-23T00:00:00"/>
    <d v="2025-04-30T00:00:00"/>
    <s v="Healed"/>
    <x v="0"/>
    <s v="Bryant Hall"/>
    <s v="3400 Blackburn St."/>
    <n v="75219"/>
    <n v="5"/>
    <n v="36"/>
    <n v="113"/>
    <n v="150"/>
    <m/>
  </r>
  <r>
    <x v="41"/>
    <x v="0"/>
    <d v="2025-04-23T00:00:00"/>
    <d v="2025-04-23T00:00:00"/>
    <s v="PatioLive!"/>
    <x v="0"/>
    <s v="Lenwood Nursing Rehabilitation"/>
    <s v="8017 West Virginai Drive"/>
    <n v="75237"/>
    <n v="1"/>
    <m/>
    <n v="13"/>
    <n v="13"/>
    <n v="10"/>
  </r>
  <r>
    <x v="32"/>
    <x v="8"/>
    <d v="2025-04-23T00:00:00"/>
    <d v="2025-04-26T00:00:00"/>
    <s v="55th Annual USA Film Festival author event with Foster Hirsch - Meet &amp; Greet + Book Signing"/>
    <x v="0"/>
    <s v="Angelika Film Center Dallas"/>
    <s v="5321 E Mockingbird Ln"/>
    <n v="75206"/>
    <n v="1"/>
    <n v="0"/>
    <n v="100"/>
    <n v="100"/>
    <m/>
  </r>
  <r>
    <x v="32"/>
    <x v="8"/>
    <d v="2025-04-23T00:00:00"/>
    <d v="2025-04-23T00:00:00"/>
    <s v="55th Annual USA Film Festival 25th Anniversary screening of &quot;Memento&quot; (with post-film discussion with actor Stephen Tobolowsky in attendance) co-presented with G. William Jones/SMU Libraries"/>
    <x v="0"/>
    <s v="Angelika Film Center Dallas"/>
    <s v="5321 E Mockingbird Ln"/>
    <n v="75206"/>
    <n v="3"/>
    <n v="0"/>
    <n v="250"/>
    <n v="250"/>
    <m/>
  </r>
  <r>
    <x v="32"/>
    <x v="8"/>
    <d v="2025-04-23T00:00:00"/>
    <d v="2025-04-23T00:00:00"/>
    <s v="55th Annual USA Film Festival screening of &quot;The Last Rodeo/Tribute to Jon Avnet&quot; (with post-film discussion with filmmakers Jon Avnet, Neal McDonough, Ruve McDonough, Mykelti Williamson, Kip Konwiser and David Fischer in attendance)"/>
    <x v="0"/>
    <s v="Angelika Film Center Dallas"/>
    <s v="5321 E Mockingbird Ln"/>
    <n v="75206"/>
    <n v="3"/>
    <n v="0"/>
    <n v="300"/>
    <n v="300"/>
    <m/>
  </r>
  <r>
    <x v="32"/>
    <x v="8"/>
    <d v="2025-04-23T00:00:00"/>
    <d v="2025-04-23T00:00:00"/>
    <s v="55th Annual USA Film Festival screening of &quot;Hunt for the Oldest DNA&quot;  co-presented with WHOI-Dallas Chapter (with Court Clayton and Laura Barnett in attendance for a post-film discussion)"/>
    <x v="0"/>
    <s v="Angelika Film Center Dallas"/>
    <s v="5321 E Mockingbird Ln"/>
    <n v="75206"/>
    <n v="2"/>
    <n v="0"/>
    <n v="75"/>
    <n v="75"/>
    <m/>
  </r>
  <r>
    <x v="32"/>
    <x v="8"/>
    <d v="2025-04-23T00:00:00"/>
    <d v="2025-04-23T00:00:00"/>
    <s v="55th Annual USA Film Festival reception honoring visiting filmmaker guests"/>
    <x v="0"/>
    <s v="Private Home of USAFF Board Member"/>
    <s v="3637 Stratford Lane"/>
    <n v="75205"/>
    <n v="3"/>
    <n v="0"/>
    <n v="150"/>
    <n v="150"/>
    <m/>
  </r>
  <r>
    <x v="37"/>
    <x v="0"/>
    <d v="2025-04-24T00:00:00"/>
    <d v="2025-04-24T00:00:00"/>
    <s v="2425-101A CAVARTS Writing Workshop "/>
    <x v="1"/>
    <s v="Virtual"/>
    <s v="Virtual"/>
    <s v="Virtual"/>
    <n v="1"/>
    <n v="0"/>
    <n v="7"/>
    <n v="7"/>
    <m/>
  </r>
  <r>
    <x v="43"/>
    <x v="5"/>
    <d v="2025-04-24T00:00:00"/>
    <d v="2025-04-24T00:00:00"/>
    <s v="Concerts for Seniors - Dallas Area"/>
    <x v="0"/>
    <s v="Vitality Living Preston Hollow: AL"/>
    <s v="11409 N. Central Expressway"/>
    <s v="75243"/>
    <n v="1"/>
    <n v="0"/>
    <n v="30"/>
    <n v="30"/>
    <m/>
  </r>
  <r>
    <x v="43"/>
    <x v="5"/>
    <d v="2025-04-24T00:00:00"/>
    <d v="2025-04-24T00:00:00"/>
    <s v="Concerts for Seniors - Dallas Area"/>
    <x v="0"/>
    <s v="Vitality Living Preston Hollow: AL"/>
    <s v="11409 N. Central Expressway"/>
    <s v="75243"/>
    <n v="1"/>
    <n v="0"/>
    <n v="30"/>
    <n v="30"/>
    <m/>
  </r>
  <r>
    <x v="44"/>
    <x v="5"/>
    <d v="2025-04-24T00:00:00"/>
    <d v="2025-04-24T00:00:00"/>
    <s v="Screening of &quot;Wildcat&quot; film"/>
    <x v="0"/>
    <s v="Violet Crown Cinema"/>
    <s v="3699 McKinney Ave"/>
    <n v="75204"/>
    <n v="1"/>
    <n v="40"/>
    <n v="8"/>
    <n v="48"/>
    <s v=" "/>
  </r>
  <r>
    <x v="0"/>
    <x v="1"/>
    <d v="2025-04-24T00:00:00"/>
    <d v="2025-04-24T00:00:00"/>
    <s v="Children's Professional Ballet Folklorico Company"/>
    <x v="0"/>
    <s v="Anita Martinez Recreation Center"/>
    <s v="3212 N Winnetka Ave, Dallas, TX 75212"/>
    <m/>
    <n v="1"/>
    <n v="12"/>
    <n v="0"/>
    <n v="12"/>
    <m/>
  </r>
  <r>
    <x v="2"/>
    <x v="5"/>
    <d v="2025-04-24T00:00:00"/>
    <d v="2025-04-24T00:00:00"/>
    <s v="The Variety Show"/>
    <x v="0"/>
    <s v="Arts Mission Oak Cliff"/>
    <s v="410 S Windomere Ave"/>
    <n v="75208"/>
    <n v="1"/>
    <n v="15"/>
    <n v="6"/>
    <n v="21"/>
    <m/>
  </r>
  <r>
    <x v="7"/>
    <x v="0"/>
    <d v="2025-04-24T00:00:00"/>
    <d v="2025-04-24T00:00:00"/>
    <s v="Thriving Minds After School "/>
    <x v="0"/>
    <s v="Anne Frank Elementary School"/>
    <s v="5201 Celestial Rd"/>
    <n v="75254"/>
    <n v="1"/>
    <n v="0"/>
    <n v="28"/>
    <n v="28"/>
    <m/>
  </r>
  <r>
    <x v="7"/>
    <x v="0"/>
    <d v="2025-04-24T00:00:00"/>
    <d v="2025-04-24T00:00:00"/>
    <s v="Thriving Minds After School"/>
    <x v="0"/>
    <s v="Lakewood Elementary School"/>
    <s v="3000 Hillbrook St"/>
    <n v="75214"/>
    <n v="1"/>
    <n v="0"/>
    <n v="40"/>
    <n v="40"/>
    <m/>
  </r>
  <r>
    <x v="7"/>
    <x v="0"/>
    <d v="2025-04-24T00:00:00"/>
    <d v="2025-04-24T00:00:00"/>
    <s v="Thriving Minds After School"/>
    <x v="0"/>
    <s v="Nathan Adams Elementary School"/>
    <s v="12615 Welch Rd"/>
    <n v="75244"/>
    <n v="1"/>
    <n v="0"/>
    <n v="3"/>
    <n v="3"/>
    <m/>
  </r>
  <r>
    <x v="7"/>
    <x v="0"/>
    <d v="2025-04-24T00:00:00"/>
    <d v="2025-04-24T00:00:00"/>
    <s v="Thriving Minds After School"/>
    <x v="0"/>
    <s v="Prestonwood Montessori at E.D. Walker"/>
    <s v="5700 Wozencraft Dr"/>
    <s v=" 75230"/>
    <n v="1"/>
    <n v="0"/>
    <n v="51"/>
    <n v="51"/>
    <m/>
  </r>
  <r>
    <x v="7"/>
    <x v="0"/>
    <d v="2025-04-24T00:00:00"/>
    <d v="2025-04-24T00:00:00"/>
    <s v="Thriving Minds After School"/>
    <x v="0"/>
    <s v="Rosemont Lower School"/>
    <s v="1919 Stevens Forest Dr"/>
    <n v="75208"/>
    <n v="1"/>
    <n v="0"/>
    <n v="85"/>
    <n v="85"/>
    <m/>
  </r>
  <r>
    <x v="7"/>
    <x v="0"/>
    <d v="2025-04-24T00:00:00"/>
    <d v="2025-04-24T00:00:00"/>
    <s v="Thriving Minds After School"/>
    <x v="0"/>
    <s v="Rosemont Upper School"/>
    <s v="719 N Montclair Ave"/>
    <n v="75208"/>
    <n v="1"/>
    <n v="0"/>
    <n v="21"/>
    <n v="21"/>
    <m/>
  </r>
  <r>
    <x v="7"/>
    <x v="0"/>
    <d v="2025-04-24T00:00:00"/>
    <d v="2025-04-24T00:00:00"/>
    <s v="Thriving Minds After School"/>
    <x v="0"/>
    <s v="Harry C. Withers Elementary School"/>
    <s v="3959 Northhaven Rd"/>
    <n v="75229"/>
    <n v="1"/>
    <n v="0"/>
    <n v="67"/>
    <n v="67"/>
    <m/>
  </r>
  <r>
    <x v="7"/>
    <x v="5"/>
    <d v="2025-04-24T00:00:00"/>
    <d v="2025-04-24T00:00:00"/>
    <s v="Hadnot Community Conversation"/>
    <x v="0"/>
    <s v="Big Thought HQ"/>
    <s v="1409 Botham Jean Blvd., Suite 1015"/>
    <n v="75215"/>
    <n v="1"/>
    <n v="0"/>
    <n v="25"/>
    <n v="25"/>
    <m/>
  </r>
  <r>
    <x v="7"/>
    <x v="0"/>
    <d v="2025-04-24T00:00:00"/>
    <d v="2025-04-24T00:00:00"/>
    <s v="Thriving Minds After School"/>
    <x v="0"/>
    <s v="Montessori Academy at Onesimo Hernandez"/>
    <s v="5555 Maple Ave"/>
    <n v="75235"/>
    <n v="1"/>
    <n v="0"/>
    <n v="41"/>
    <n v="41"/>
    <m/>
  </r>
  <r>
    <x v="14"/>
    <x v="9"/>
    <d v="2025-04-24T00:00:00"/>
    <d v="2025-04-24T00:00:00"/>
    <s v="Harleton High School"/>
    <x v="0"/>
    <s v="The Sixth Floor Museum at Dealey Plaza"/>
    <s v="411 Elm Street"/>
    <n v="75202"/>
    <n v="1"/>
    <n v="21"/>
    <n v="3"/>
    <n v="24"/>
    <m/>
  </r>
  <r>
    <x v="14"/>
    <x v="0"/>
    <d v="2025-04-24T00:00:00"/>
    <d v="2025-04-24T00:00:00"/>
    <s v="Harleton High School"/>
    <x v="0"/>
    <s v="The Sixth Floor Museum at Dealey Plaza"/>
    <s v="411 Elm Street"/>
    <n v="75202"/>
    <n v="1"/>
    <n v="21"/>
    <n v="3"/>
    <n v="24"/>
    <m/>
  </r>
  <r>
    <x v="14"/>
    <x v="9"/>
    <d v="2025-04-24T00:00:00"/>
    <d v="2025-04-24T00:00:00"/>
    <s v="Lufkin High School"/>
    <x v="0"/>
    <s v="The Sixth Floor Museum at Dealey Plaza"/>
    <s v="411 Elm Street"/>
    <n v="75202"/>
    <n v="1"/>
    <n v="39"/>
    <n v="0"/>
    <n v="39"/>
    <m/>
  </r>
  <r>
    <x v="12"/>
    <x v="5"/>
    <d v="2025-04-24T00:00:00"/>
    <d v="2025-04-24T00:00:00"/>
    <s v="Yom Hashoah Commemoration"/>
    <x v="0"/>
    <s v="Congregation Shearith Israel"/>
    <s v="9401 Douglas Ave"/>
    <n v="75225"/>
    <n v="1"/>
    <n v="214"/>
    <m/>
    <n v="214"/>
    <m/>
  </r>
  <r>
    <x v="16"/>
    <x v="0"/>
    <d v="2025-04-24T00:00:00"/>
    <d v="2025-04-24T00:00:00"/>
    <s v="The Stewpot"/>
    <x v="0"/>
    <s v="Dallas Museum of Art"/>
    <s v="1717 N Harwood"/>
    <n v="75201"/>
    <n v="1"/>
    <m/>
    <n v="8"/>
    <n v="8"/>
    <m/>
  </r>
  <r>
    <x v="16"/>
    <x v="0"/>
    <d v="2025-04-24T00:00:00"/>
    <d v="2025-04-24T00:00:00"/>
    <s v="Citywide Youth (Teen)"/>
    <x v="0"/>
    <s v="Sam Tasby Middle School"/>
    <s v="7001 Fair Oaks Ave"/>
    <n v="75231"/>
    <n v="1"/>
    <m/>
    <n v="21"/>
    <n v="21"/>
    <m/>
  </r>
  <r>
    <x v="16"/>
    <x v="0"/>
    <d v="2025-04-24T00:00:00"/>
    <d v="2025-04-24T00:00:00"/>
    <s v="Middle School Partnership"/>
    <x v="0"/>
    <s v="D. A. Hulcy STEAM Middle School"/>
    <s v="9339 S Polk St"/>
    <n v="75232"/>
    <n v="1"/>
    <m/>
    <n v="21"/>
    <n v="21"/>
    <m/>
  </r>
  <r>
    <x v="16"/>
    <x v="9"/>
    <d v="2025-04-24T00:00:00"/>
    <d v="2025-04-24T00:00:00"/>
    <s v="Travis Partnership"/>
    <x v="0"/>
    <s v="Dallas Museum of Art"/>
    <s v="1717 N Harwood"/>
    <n v="75201"/>
    <n v="1"/>
    <m/>
    <n v="24"/>
    <n v="24"/>
    <m/>
  </r>
  <r>
    <x v="16"/>
    <x v="0"/>
    <d v="2025-04-24T00:00:00"/>
    <d v="2025-04-24T00:00:00"/>
    <s v="Travis Partnership"/>
    <x v="0"/>
    <s v="Dallas Museum of Art"/>
    <s v="1717 N Harwood"/>
    <n v="75201"/>
    <n v="8"/>
    <m/>
    <n v="108"/>
    <n v="108"/>
    <m/>
  </r>
  <r>
    <x v="27"/>
    <x v="5"/>
    <d v="2025-04-24T00:00:00"/>
    <d v="2025-04-27T00:00:00"/>
    <s v="The Grown-Ups Performances"/>
    <x v="0"/>
    <s v="Samuell-Grand Ampitheatre - Side Stage"/>
    <s v="1500 Tenison Pkwy"/>
    <n v="75223"/>
    <n v="4"/>
    <n v="67"/>
    <n v="38"/>
    <n v="105"/>
    <m/>
  </r>
  <r>
    <x v="22"/>
    <x v="9"/>
    <d v="2025-04-24T00:00:00"/>
    <d v="2025-04-24T00:00:00"/>
    <s v="Guided Tour: Frisco HS"/>
    <x v="0"/>
    <s v="Nasher Sculpture Center"/>
    <s v="2001 Flora St. "/>
    <n v="75201"/>
    <n v="1"/>
    <m/>
    <n v="33"/>
    <n v="33"/>
    <m/>
  </r>
  <r>
    <x v="28"/>
    <x v="0"/>
    <d v="2025-04-24T00:00:00"/>
    <d v="2025-04-25T00:00:00"/>
    <s v="Dallas College Mountain View Campus Master Class"/>
    <x v="0"/>
    <s v="Dallas College Mountain View Campus"/>
    <s v="4849 W. Illinois Ave."/>
    <n v="75211"/>
    <n v="2"/>
    <n v="1"/>
    <n v="30"/>
    <n v="31"/>
    <m/>
  </r>
  <r>
    <x v="28"/>
    <x v="5"/>
    <d v="2025-04-24T00:00:00"/>
    <d v="2025-04-25T00:00:00"/>
    <s v="Dallas College Mountain View Campus Performance"/>
    <x v="0"/>
    <s v="Dallas College Mountain View Campus"/>
    <s v="4849 W. Illinois Ave."/>
    <n v="7521"/>
    <n v="1"/>
    <n v="2"/>
    <n v="280"/>
    <n v="282"/>
    <m/>
  </r>
  <r>
    <x v="33"/>
    <x v="5"/>
    <d v="2025-04-24T00:00:00"/>
    <d v="2025-04-24T00:00:00"/>
    <s v="Opera in a Suitcase"/>
    <x v="0"/>
    <s v="Treemont Nursing &amp; Rehabilitation"/>
    <s v="5550 Harvest Hill Rd"/>
    <n v="75230"/>
    <n v="1"/>
    <n v="0"/>
    <n v="21"/>
    <n v="21"/>
    <m/>
  </r>
  <r>
    <x v="33"/>
    <x v="5"/>
    <d v="2025-04-24T00:00:00"/>
    <d v="2025-04-24T00:00:00"/>
    <s v="Touring Opera Performance"/>
    <x v="0"/>
    <s v="The Rehab &amp; Wellness Ctr. Of Dallas"/>
    <s v="4200 Live Oak St"/>
    <n v="75204"/>
    <n v="1"/>
    <n v="0"/>
    <n v="54"/>
    <n v="54"/>
    <m/>
  </r>
  <r>
    <x v="30"/>
    <x v="5"/>
    <d v="2025-04-24T00:00:00"/>
    <d v="2025-04-27T00:00:00"/>
    <s v="Irma Vep"/>
    <x v="0"/>
    <s v="Theatre Too"/>
    <s v="2688 Laclede St., #120"/>
    <n v="75201"/>
    <n v="4"/>
    <n v="38"/>
    <n v="77"/>
    <n v="115"/>
    <m/>
  </r>
  <r>
    <x v="54"/>
    <x v="5"/>
    <d v="2025-04-24T00:00:00"/>
    <d v="2025-04-30T00:00:00"/>
    <s v="Xanadu Performances"/>
    <x v="0"/>
    <s v="Kalita Humphreys Theater"/>
    <s v="3636 Turtle Creek Blvd"/>
    <n v="75219"/>
    <n v="4"/>
    <n v="765"/>
    <n v="79"/>
    <n v="844"/>
    <m/>
  </r>
  <r>
    <x v="32"/>
    <x v="8"/>
    <d v="2025-04-24T00:00:00"/>
    <d v="2025-04-24T00:00:00"/>
    <s v="55th Annual USA Film Festival screening of &quot;Magic Farm&quot; "/>
    <x v="0"/>
    <s v="Angelika Film Center Dallas"/>
    <s v="5321 E Mockingbird Ln"/>
    <n v="75206"/>
    <n v="1"/>
    <n v="0"/>
    <n v="110"/>
    <n v="110"/>
    <m/>
  </r>
  <r>
    <x v="32"/>
    <x v="8"/>
    <d v="2025-04-24T00:00:00"/>
    <d v="2025-04-24T00:00:00"/>
    <s v="55th Annual USA Film Festival screening of &quot;On Swift Horses&quot; "/>
    <x v="0"/>
    <s v="Angelika Film Center Dallas"/>
    <s v="5321 E Mockingbird Ln"/>
    <n v="75206"/>
    <n v="1"/>
    <n v="0"/>
    <n v="205"/>
    <n v="205"/>
    <m/>
  </r>
  <r>
    <x v="32"/>
    <x v="8"/>
    <d v="2025-04-24T00:00:00"/>
    <d v="2025-04-24T00:00:00"/>
    <s v="55th Annual USA Film Festival screening of &quot;Watching Walter&quot; (with intro from filmmakers Mitch Yapko, Mark Brown and Cynthia Gravinese-Brown) (with guests from 3 Stars Jewish Cinema)"/>
    <x v="0"/>
    <s v="Angelika Film Center Dallas"/>
    <s v="5321 E Mockingbird Ln"/>
    <n v="75206"/>
    <n v="2"/>
    <n v="0"/>
    <n v="275"/>
    <n v="275"/>
    <m/>
  </r>
  <r>
    <x v="32"/>
    <x v="8"/>
    <d v="2025-04-24T00:00:00"/>
    <d v="2025-04-24T00:00:00"/>
    <s v="55th Annual USA Film Festival screening of &quot;UnBroken&quot; (with filmmaker Beth Lane, film subject Judy Lal in attendance - moderated by Stephen Tobowlosky) (with Guests from 3 Stars Jewish Cinema)"/>
    <x v="0"/>
    <s v="Angelika Film Center Dallas"/>
    <s v="5321 E Mockingbird Ln"/>
    <n v="75206"/>
    <n v="2"/>
    <n v="0"/>
    <n v="275"/>
    <n v="275"/>
    <m/>
  </r>
  <r>
    <x v="43"/>
    <x v="5"/>
    <d v="2025-04-25T00:00:00"/>
    <d v="2025-04-25T00:00:00"/>
    <s v="Concerts for Seniors - Dallas Area"/>
    <x v="0"/>
    <s v="Sunrise Senior Living at Hillcrest: MC"/>
    <s v="13001 Hillcrest"/>
    <s v="75240"/>
    <n v="1"/>
    <n v="0"/>
    <n v="30"/>
    <n v="30"/>
    <m/>
  </r>
  <r>
    <x v="43"/>
    <x v="5"/>
    <d v="2025-04-25T00:00:00"/>
    <d v="2025-04-25T00:00:00"/>
    <s v="Concerts for Seniors - Dallas Area"/>
    <x v="0"/>
    <s v="Sunrise Senior Living at Hillcrest: AL"/>
    <s v="13001 Hillcrest"/>
    <s v="75240"/>
    <n v="1"/>
    <n v="0"/>
    <n v="20"/>
    <n v="20"/>
    <m/>
  </r>
  <r>
    <x v="43"/>
    <x v="5"/>
    <d v="2025-04-25T00:00:00"/>
    <d v="2025-04-25T00:00:00"/>
    <s v="Concerts for Seniors - Dallas Area"/>
    <x v="0"/>
    <s v="Jewish Community Center"/>
    <s v="7900 Northaven Road"/>
    <s v="75230"/>
    <n v="1"/>
    <n v="0"/>
    <n v="125"/>
    <n v="125"/>
    <m/>
  </r>
  <r>
    <x v="1"/>
    <x v="2"/>
    <d v="2025-04-25T00:00:00"/>
    <d v="2025-04-25T00:00:00"/>
    <s v="Identity of Music"/>
    <x v="0"/>
    <s v="Our Lady of Perpetual Help"/>
    <s v="7625 Cortland Avenue Dallas TX"/>
    <n v="75235"/>
    <n v="7"/>
    <n v="48"/>
    <m/>
    <n v="48"/>
    <m/>
  </r>
  <r>
    <x v="2"/>
    <x v="5"/>
    <d v="2025-04-25T00:00:00"/>
    <d v="2025-04-27T00:00:00"/>
    <s v="Hip Hop Cabaret"/>
    <x v="0"/>
    <s v="Arts Mission Oak Cliff"/>
    <s v="410 S Windomere Ave"/>
    <n v="75208"/>
    <n v="4"/>
    <n v="225"/>
    <n v="29"/>
    <n v="254"/>
    <m/>
  </r>
  <r>
    <x v="7"/>
    <x v="0"/>
    <d v="2025-04-25T00:00:00"/>
    <d v="2025-04-25T00:00:00"/>
    <s v="Thriving Minds After School "/>
    <x v="0"/>
    <s v="Anne Frank Elementary School"/>
    <s v="5201 Celestial Rd"/>
    <n v="75254"/>
    <n v="1"/>
    <n v="0"/>
    <n v="33"/>
    <n v="33"/>
    <m/>
  </r>
  <r>
    <x v="7"/>
    <x v="0"/>
    <d v="2025-04-25T00:00:00"/>
    <d v="2025-04-25T00:00:00"/>
    <s v="Thriving Minds After School"/>
    <x v="0"/>
    <s v="Lakewood Elementary School"/>
    <s v="3000 Hillbrook St"/>
    <n v="75214"/>
    <n v="1"/>
    <n v="0"/>
    <n v="36"/>
    <n v="36"/>
    <m/>
  </r>
  <r>
    <x v="7"/>
    <x v="0"/>
    <d v="2025-04-25T00:00:00"/>
    <d v="2025-04-25T00:00:00"/>
    <s v="Thriving Minds After School"/>
    <x v="0"/>
    <s v="Nathan Adams Elementary School"/>
    <s v="12616 Welch Rd"/>
    <n v="75244"/>
    <n v="1"/>
    <n v="0"/>
    <n v="3"/>
    <n v="3"/>
    <m/>
  </r>
  <r>
    <x v="7"/>
    <x v="0"/>
    <d v="2025-04-25T00:00:00"/>
    <d v="2025-04-25T00:00:00"/>
    <s v="Thriving Minds After School"/>
    <x v="0"/>
    <s v="Rosemont Lower School"/>
    <s v="1919 Stevens Forest Dr"/>
    <n v="75208"/>
    <n v="1"/>
    <n v="0"/>
    <n v="83"/>
    <n v="83"/>
    <m/>
  </r>
  <r>
    <x v="7"/>
    <x v="0"/>
    <d v="2025-04-25T00:00:00"/>
    <d v="2025-04-25T00:00:00"/>
    <s v="Thriving Minds After School"/>
    <x v="0"/>
    <s v="Rosemont Upper School"/>
    <s v="719 N Montclair Ave"/>
    <n v="75208"/>
    <n v="1"/>
    <n v="0"/>
    <n v="18"/>
    <n v="18"/>
    <m/>
  </r>
  <r>
    <x v="7"/>
    <x v="0"/>
    <d v="2025-04-25T00:00:00"/>
    <d v="2025-04-25T00:00:00"/>
    <s v="Thriving Minds After School"/>
    <x v="0"/>
    <s v="Sudie L. Williams TAG Academy"/>
    <s v="4518 Pomona Rd"/>
    <n v="75209"/>
    <n v="1"/>
    <n v="0"/>
    <n v="5"/>
    <n v="5"/>
    <m/>
  </r>
  <r>
    <x v="7"/>
    <x v="0"/>
    <d v="2025-04-25T00:00:00"/>
    <d v="2025-04-25T00:00:00"/>
    <s v="Thriving Minds After School"/>
    <x v="0"/>
    <s v="Harry C. Withers Elementary School"/>
    <s v="3959 Northhaven Rd"/>
    <n v="75229"/>
    <n v="1"/>
    <n v="0"/>
    <n v="69"/>
    <n v="69"/>
    <m/>
  </r>
  <r>
    <x v="7"/>
    <x v="0"/>
    <d v="2025-04-25T00:00:00"/>
    <d v="2025-04-25T00:00:00"/>
    <s v="Thriving Minds After School"/>
    <x v="0"/>
    <s v="Montessori Academy at Onesimo Hernandez"/>
    <s v="5555 Maple Ave"/>
    <n v="75235"/>
    <n v="1"/>
    <n v="0"/>
    <n v="38"/>
    <n v="38"/>
    <m/>
  </r>
  <r>
    <x v="9"/>
    <x v="5"/>
    <d v="2025-04-25T00:00:00"/>
    <d v="2025-04-25T00:00:00"/>
    <s v="Flores y Calaveras"/>
    <x v="0"/>
    <s v="DISD-Montessorri Academy"/>
    <s v="5555 Maple Ave. Dallas"/>
    <n v="75235"/>
    <n v="2"/>
    <n v="363"/>
    <m/>
    <n v="363"/>
    <m/>
  </r>
  <r>
    <x v="34"/>
    <x v="5"/>
    <d v="2025-04-25T00:00:00"/>
    <d v="2025-04-25T00:00:00"/>
    <s v="Taking It to the Streets"/>
    <x v="0"/>
    <s v="Mockingbirg Station"/>
    <s v="5307 E Mockingbird Ln"/>
    <n v="75206"/>
    <n v="2"/>
    <n v="0"/>
    <n v="175"/>
    <n v="175"/>
    <m/>
  </r>
  <r>
    <x v="34"/>
    <x v="5"/>
    <d v="2025-04-25T00:00:00"/>
    <d v="2025-04-25T00:00:00"/>
    <s v="Taking It to the Streets"/>
    <x v="0"/>
    <s v="Mockingbirg Station"/>
    <s v="5307 E Mockingbird Ln"/>
    <n v="75206"/>
    <n v="2"/>
    <n v="0"/>
    <n v="190"/>
    <n v="190"/>
    <m/>
  </r>
  <r>
    <x v="14"/>
    <x v="9"/>
    <d v="2025-04-25T00:00:00"/>
    <d v="2025-04-25T00:00:00"/>
    <s v="High Point International"/>
    <x v="0"/>
    <s v="The Sixth Floor Museum at Dealey Plaza"/>
    <s v="411 Elm Street"/>
    <n v="75202"/>
    <n v="1"/>
    <n v="44"/>
    <n v="5"/>
    <n v="49"/>
    <m/>
  </r>
  <r>
    <x v="14"/>
    <x v="9"/>
    <d v="2025-04-25T00:00:00"/>
    <d v="2025-04-25T00:00:00"/>
    <s v="Cair Paravel Latin School"/>
    <x v="0"/>
    <s v="The Sixth Floor Museum at Dealey Plaza"/>
    <s v="411 Elm Street"/>
    <n v="75202"/>
    <n v="1"/>
    <n v="45"/>
    <n v="4"/>
    <n v="49"/>
    <s v=" "/>
  </r>
  <r>
    <x v="14"/>
    <x v="9"/>
    <d v="2025-04-25T00:00:00"/>
    <d v="2025-04-25T00:00:00"/>
    <s v="Jacksboro Elementary TAG"/>
    <x v="0"/>
    <s v="The Sixth Floor Museum at Dealey Plaza"/>
    <s v="411 Elm Street"/>
    <n v="75202"/>
    <n v="1"/>
    <n v="14"/>
    <n v="2"/>
    <n v="16"/>
    <s v=" "/>
  </r>
  <r>
    <x v="16"/>
    <x v="9"/>
    <d v="2025-04-25T00:00:00"/>
    <d v="2025-04-25T00:00:00"/>
    <s v="All Access Art Self-guided"/>
    <x v="0"/>
    <s v="Dallas Museum of Art"/>
    <s v="1717 N Harwood"/>
    <n v="75201"/>
    <n v="1"/>
    <m/>
    <n v="16"/>
    <n v="16"/>
    <m/>
  </r>
  <r>
    <x v="16"/>
    <x v="0"/>
    <d v="2025-04-25T00:00:00"/>
    <d v="2025-04-25T00:00:00"/>
    <s v="Art Kits"/>
    <x v="0"/>
    <s v="Solar Preparatory for Boys at John F. Kennedy"/>
    <s v="1802 Moser Ave"/>
    <n v="75206"/>
    <n v="1"/>
    <m/>
    <n v="250"/>
    <n v="250"/>
    <m/>
  </r>
  <r>
    <x v="16"/>
    <x v="8"/>
    <d v="2025-04-25T00:00:00"/>
    <d v="2025-04-25T00:00:00"/>
    <s v="Travis Partnership"/>
    <x v="0"/>
    <s v="Dallas Museum of Art"/>
    <s v="1717 N Harwood"/>
    <n v="75201"/>
    <n v="1"/>
    <m/>
    <n v="1462"/>
    <n v="1462"/>
    <m/>
  </r>
  <r>
    <x v="38"/>
    <x v="5"/>
    <d v="2025-04-25T00:00:00"/>
    <d v="2025-04-25T00:00:00"/>
    <s v="POETRY READING: W.J. Lofton in conversation with Tarfia Faizullah"/>
    <x v="0"/>
    <s v="Deep Vellum"/>
    <s v="3001 Commerce St., 75226"/>
    <n v="75226"/>
    <n v="1"/>
    <n v="0"/>
    <n v="55"/>
    <n v="55"/>
    <m/>
  </r>
  <r>
    <x v="40"/>
    <x v="1"/>
    <d v="2025-04-25T00:00:00"/>
    <d v="2025-04-25T00:00:00"/>
    <s v="Rehearsal for The Sacred Veil"/>
    <x v="0"/>
    <s v="First Presbyterian Church of Dallas"/>
    <s v="1835 Young St"/>
    <n v="75201"/>
    <n v="1"/>
    <m/>
    <n v="26"/>
    <n v="26"/>
    <m/>
  </r>
  <r>
    <x v="51"/>
    <x v="6"/>
    <d v="2025-04-25T00:00:00"/>
    <d v="2025-04-25T00:00:00"/>
    <s v="OutLoud Voices: Projection Installation"/>
    <x v="0"/>
    <s v="OutLoud Dallas"/>
    <s v="3137 Irving Blvd"/>
    <n v="75218"/>
    <n v="1"/>
    <n v="113"/>
    <n v="20"/>
    <n v="133"/>
    <m/>
  </r>
  <r>
    <x v="48"/>
    <x v="0"/>
    <d v="2025-04-25T00:00:00"/>
    <d v="2025-04-25T00:00:00"/>
    <s v="Portable Youth Film Program (PFPY)"/>
    <x v="0"/>
    <s v="Spruce"/>
    <s v="9733 Old Seagoville Rd"/>
    <n v="75217"/>
    <n v="1"/>
    <n v="0"/>
    <n v="10"/>
    <n v="10"/>
    <m/>
  </r>
  <r>
    <x v="24"/>
    <x v="0"/>
    <d v="2025-04-25T00:00:00"/>
    <d v="2025-04-25T00:00:00"/>
    <s v="Outreach Lab: Space Explorers"/>
    <x v="0"/>
    <s v="Uplift Heights Preparatory Primary School"/>
    <s v="2202 Calypso Street"/>
    <s v="75212"/>
    <n v="3"/>
    <m/>
    <n v="91"/>
    <n v="91"/>
    <m/>
  </r>
  <r>
    <x v="55"/>
    <x v="1"/>
    <d v="2025-04-25T00:00:00"/>
    <d v="2025-04-25T00:00:00"/>
    <s v="MADAM QUEEN Rehearsals"/>
    <x v="0"/>
    <s v="Wyly Theater"/>
    <s v="2400 Flora Street, Dallas, Texas 75201"/>
    <m/>
    <n v="1"/>
    <m/>
    <n v="12"/>
    <n v="12"/>
    <m/>
  </r>
  <r>
    <x v="41"/>
    <x v="0"/>
    <d v="2025-04-25T00:00:00"/>
    <d v="2025-04-25T00:00:00"/>
    <s v="PatioLive!"/>
    <x v="0"/>
    <s v="Belmont Village"/>
    <s v="3535 N Hall St"/>
    <n v="75219"/>
    <n v="1"/>
    <m/>
    <n v="12"/>
    <n v="12"/>
    <m/>
  </r>
  <r>
    <x v="41"/>
    <x v="0"/>
    <d v="2025-04-25T00:00:00"/>
    <d v="2025-04-25T00:00:00"/>
    <s v="PatioLive!"/>
    <x v="0"/>
    <s v="Legacy Midtown Park"/>
    <s v="8240 Manderville Lane "/>
    <n v="75231"/>
    <n v="1"/>
    <m/>
    <n v="47"/>
    <n v="47"/>
    <m/>
  </r>
  <r>
    <x v="42"/>
    <x v="1"/>
    <d v="2025-04-25T00:00:00"/>
    <d v="2025-04-25T00:00:00"/>
    <s v="Command Performance Dress Rehearsal"/>
    <x v="0"/>
    <s v="Winspear Opera House"/>
    <s v="2403 Flora St."/>
    <n v="75201"/>
    <n v="1"/>
    <n v="0"/>
    <n v="60"/>
    <n v="60"/>
    <m/>
  </r>
  <r>
    <x v="26"/>
    <x v="3"/>
    <d v="2025-04-25T00:00:00"/>
    <d v="2025-04-25T00:00:00"/>
    <s v="UNT Reception - Honoring Kim Tolbert"/>
    <x v="0"/>
    <s v="TBAAL "/>
    <s v="1309 Canton Street"/>
    <n v="75202"/>
    <n v="1"/>
    <n v="0"/>
    <n v="138"/>
    <n v="138"/>
    <m/>
  </r>
  <r>
    <x v="26"/>
    <x v="1"/>
    <d v="2025-04-25T00:00:00"/>
    <d v="2025-04-25T00:00:00"/>
    <s v="Sunday Evening Theatre Rehearsal"/>
    <x v="0"/>
    <s v="TBAAL "/>
    <s v="1309 Canton Street"/>
    <n v="75202"/>
    <n v="1"/>
    <n v="0"/>
    <m/>
    <n v="0"/>
    <m/>
  </r>
  <r>
    <x v="26"/>
    <x v="5"/>
    <d v="2025-04-25T00:00:00"/>
    <d v="2025-04-25T00:00:00"/>
    <s v="Poets N Jazz #4"/>
    <x v="0"/>
    <s v="TBAAL "/>
    <s v="1309 Canton Street"/>
    <n v="75202"/>
    <n v="1"/>
    <n v="124"/>
    <n v="0"/>
    <n v="124"/>
    <m/>
  </r>
  <r>
    <x v="32"/>
    <x v="8"/>
    <d v="2025-04-25T00:00:00"/>
    <d v="2025-04-25T00:00:00"/>
    <s v="55th Annual USA Film Festival screening of &quot;Hancock Park&quot; (with writer/director/actor Christina Beck in attendance for post-film Q&amp;A) (with guests from Women in Film in attendance)"/>
    <x v="0"/>
    <s v="Angelika Film Center Dallas"/>
    <s v="5321 E Mockingbird Ln"/>
    <n v="75206"/>
    <n v="2"/>
    <n v="0"/>
    <n v="85"/>
    <n v="85"/>
    <m/>
  </r>
  <r>
    <x v="32"/>
    <x v="8"/>
    <d v="2025-04-25T00:00:00"/>
    <d v="2025-04-25T00:00:00"/>
    <s v="55th Annual USA Film Festival screening of &quot;Mistura&quot; "/>
    <x v="0"/>
    <s v="Angelika Film Center Dallas"/>
    <s v="5321 E Mockingbird Ln"/>
    <n v="75206"/>
    <n v="1"/>
    <n v="0"/>
    <n v="240"/>
    <n v="240"/>
    <m/>
  </r>
  <r>
    <x v="32"/>
    <x v="8"/>
    <d v="2025-04-25T00:00:00"/>
    <d v="2025-04-25T00:00:00"/>
    <s v="55th Annual USA Film Festival screening of &quot;Sharp Corner&quot; "/>
    <x v="0"/>
    <s v="Angelika Film Center Dallas"/>
    <s v="5321 E Mockingbird Ln"/>
    <n v="75206"/>
    <n v="1"/>
    <n v="0"/>
    <n v="165"/>
    <n v="165"/>
    <m/>
  </r>
  <r>
    <x v="32"/>
    <x v="8"/>
    <d v="2025-04-25T00:00:00"/>
    <d v="2025-04-25T00:00:00"/>
    <s v="55th Annual USA Film Festival screening of &quot;Narrative Short Films&quot; (with filmmakers Faek Falak, Bella Zoe Martinez, Sue Ann Pien and Melissa Arrefi in attendance)"/>
    <x v="0"/>
    <s v="Angelika Film Center Dallas"/>
    <s v="5321 E Mockingbird Ln"/>
    <n v="75206"/>
    <n v="6"/>
    <n v="0"/>
    <n v="60"/>
    <n v="60"/>
    <m/>
  </r>
  <r>
    <x v="32"/>
    <x v="8"/>
    <d v="2025-04-25T00:00:00"/>
    <d v="2025-04-25T00:00:00"/>
    <s v="55th Annual USA Film Festival screening of &quot;Student Short Films&quot;"/>
    <x v="0"/>
    <s v="Angelika Film Center Dallas"/>
    <s v="5321 E Mockingbird Ln"/>
    <n v="75206"/>
    <n v="6"/>
    <n v="0"/>
    <n v="22"/>
    <n v="22"/>
    <m/>
  </r>
  <r>
    <x v="18"/>
    <x v="0"/>
    <d v="2025-04-26T00:00:00"/>
    <d v="2025-04-26T00:00:00"/>
    <s v="Creative Writing  - Mike Guinn"/>
    <x v="0"/>
    <s v="La Cantera Arts Conservatory"/>
    <s v="1050 N Westmoreland #328"/>
    <n v="75211"/>
    <n v="1"/>
    <n v="0"/>
    <n v="7"/>
    <n v="7"/>
    <m/>
  </r>
  <r>
    <x v="18"/>
    <x v="5"/>
    <d v="2025-04-26T00:00:00"/>
    <d v="2025-04-26T00:00:00"/>
    <s v="Virtua Sekai"/>
    <x v="0"/>
    <s v="La Cantera Arts Conservatory"/>
    <s v="1050 N Westmoreland #328"/>
    <n v="75211"/>
    <n v="1"/>
    <n v="68"/>
    <n v="2"/>
    <n v="70"/>
    <m/>
  </r>
  <r>
    <x v="37"/>
    <x v="0"/>
    <d v="2025-04-26T00:00:00"/>
    <d v="2025-04-26T00:00:00"/>
    <s v="Saturday Stone Soup"/>
    <x v="1"/>
    <s v="Virtual"/>
    <s v="Virtual"/>
    <s v="Virtual"/>
    <n v="1"/>
    <n v="0"/>
    <n v="6"/>
    <n v="6"/>
    <m/>
  </r>
  <r>
    <x v="0"/>
    <x v="1"/>
    <d v="2025-04-26T00:00:00"/>
    <d v="2025-04-26T00:00:00"/>
    <s v="Mini Professional Ballet Folklorico Company"/>
    <x v="0"/>
    <s v="Anita Martinez Recreation Center"/>
    <s v="3212 N Winnetka Ave, Dallas, TX 75212"/>
    <m/>
    <n v="1"/>
    <n v="9"/>
    <n v="0"/>
    <n v="9"/>
    <m/>
  </r>
  <r>
    <x v="0"/>
    <x v="0"/>
    <d v="2025-04-26T00:00:00"/>
    <d v="2025-04-26T00:00:00"/>
    <s v="ANMBF Dance Academy Ballet Folklorico Toddlers 9:30 AM"/>
    <x v="0"/>
    <s v="Anita Martinez Recreation Center"/>
    <s v="3212 N Winnetka Ave, Dallas, TX 75212"/>
    <m/>
    <n v="1"/>
    <n v="19"/>
    <n v="0"/>
    <n v="19"/>
    <m/>
  </r>
  <r>
    <x v="0"/>
    <x v="0"/>
    <d v="2025-04-26T00:00:00"/>
    <d v="2025-04-26T00:00:00"/>
    <s v="ANMBF Dance Academy Classical Ballet Kids 9:30 AM"/>
    <x v="0"/>
    <s v="Anita Martinez Recreation Center"/>
    <s v="3212 N Winnetka Ave, Dallas, TX 75212"/>
    <m/>
    <n v="1"/>
    <n v="7"/>
    <n v="0"/>
    <n v="7"/>
    <m/>
  </r>
  <r>
    <x v="0"/>
    <x v="0"/>
    <d v="2025-04-26T00:00:00"/>
    <d v="2025-04-26T00:00:00"/>
    <s v="ANMBF Dance Academy Ballet Folklorico Kids 10:30 AM"/>
    <x v="0"/>
    <s v="Anita Martinez Recreation Center"/>
    <s v="3212 N Winnetka Ave, Dallas, TX 75212"/>
    <m/>
    <n v="1"/>
    <n v="22"/>
    <n v="0"/>
    <n v="22"/>
    <m/>
  </r>
  <r>
    <x v="0"/>
    <x v="0"/>
    <d v="2025-04-26T00:00:00"/>
    <d v="2025-04-26T00:00:00"/>
    <s v="ANMBF Dance Academy Classical Ballet Toddlers 10:30 AM"/>
    <x v="0"/>
    <s v="Anita Martinez Recreation Center"/>
    <s v="3212 N Winnetka Ave, Dallas, TX 75212"/>
    <m/>
    <n v="1"/>
    <n v="11"/>
    <n v="0"/>
    <n v="11"/>
    <m/>
  </r>
  <r>
    <x v="0"/>
    <x v="0"/>
    <d v="2025-04-26T00:00:00"/>
    <d v="2025-04-26T00:00:00"/>
    <s v="ANMBF Dance Academy Ballet Folklorico Teen and Adult 11:30 AM"/>
    <x v="0"/>
    <s v="Anita Martinez Recreation Center"/>
    <s v="3212 N Winnetka Ave, Dallas, TX 75212"/>
    <m/>
    <n v="1"/>
    <n v="12"/>
    <n v="0"/>
    <n v="12"/>
    <m/>
  </r>
  <r>
    <x v="0"/>
    <x v="0"/>
    <d v="2025-04-26T00:00:00"/>
    <d v="2025-04-26T00:00:00"/>
    <s v="ANMBF Dance Academy Ballet Folklorico Kids Intermediate 11:30 AM"/>
    <x v="0"/>
    <s v="Anita Martinez Recreation Center"/>
    <s v="3212 N Winnetka Ave, Dallas, TX 75212"/>
    <m/>
    <n v="1"/>
    <n v="6"/>
    <n v="0"/>
    <n v="6"/>
    <m/>
  </r>
  <r>
    <x v="0"/>
    <x v="0"/>
    <d v="2025-04-26T00:00:00"/>
    <d v="2025-04-26T00:00:00"/>
    <s v="ANMBF Dance Academy Ballet Folklorico Teen and Adult Intermediate 12:30 PM"/>
    <x v="0"/>
    <s v="Anita Martinez Recreation Center"/>
    <s v="3212 N Winnetka Ave, Dallas, TX 75212"/>
    <m/>
    <n v="1"/>
    <n v="5"/>
    <n v="0"/>
    <n v="5"/>
    <m/>
  </r>
  <r>
    <x v="6"/>
    <x v="5"/>
    <d v="2025-04-26T00:00:00"/>
    <d v="2025-04-26T00:00:00"/>
    <s v="Hallam Concerts #6 -Lakeway Chamber Players quintet"/>
    <x v="0"/>
    <s v="Central Commons"/>
    <s v="4711 Westside Drive"/>
    <n v="75209"/>
    <n v="1"/>
    <n v="0"/>
    <n v="126"/>
    <n v="126"/>
    <m/>
  </r>
  <r>
    <x v="7"/>
    <x v="0"/>
    <d v="2025-04-26T00:00:00"/>
    <d v="2025-04-26T00:00:00"/>
    <s v="The Fellowship Initiative"/>
    <x v="0"/>
    <s v="Big Thought HQ"/>
    <s v="1409 Botham Jean Blvd., Suite 1015"/>
    <n v="75215"/>
    <n v="1"/>
    <n v="0"/>
    <n v="27"/>
    <n v="27"/>
    <m/>
  </r>
  <r>
    <x v="7"/>
    <x v="0"/>
    <d v="2025-04-26T00:00:00"/>
    <d v="2025-04-26T00:00:00"/>
    <s v="Launching: SEL 101"/>
    <x v="0"/>
    <s v="West Dallas STEM School at Pinkston"/>
    <s v="2200 Dennison St"/>
    <n v="75212"/>
    <n v="1"/>
    <n v="0"/>
    <n v="1"/>
    <n v="1"/>
    <m/>
  </r>
  <r>
    <x v="9"/>
    <x v="5"/>
    <d v="2025-04-26T00:00:00"/>
    <d v="2025-04-26T00:00:00"/>
    <s v="Flores y Calaveras"/>
    <x v="0"/>
    <s v="White Rock YMCA"/>
    <s v="7112 Gaston Ave. Dallas"/>
    <n v="75214"/>
    <n v="1"/>
    <n v="20"/>
    <m/>
    <n v="20"/>
    <m/>
  </r>
  <r>
    <x v="14"/>
    <x v="9"/>
    <d v="2025-04-26T00:00:00"/>
    <d v="2025-04-26T00:00:00"/>
    <s v="Taunton High School"/>
    <x v="0"/>
    <s v="The Sixth Floor Museum at Dealey Plaza"/>
    <s v="411 Elm Street"/>
    <n v="75202"/>
    <n v="1"/>
    <n v="113"/>
    <n v="0"/>
    <n v="113"/>
    <m/>
  </r>
  <r>
    <x v="15"/>
    <x v="3"/>
    <d v="2025-04-26T00:00:00"/>
    <d v="2025-04-26T00:00:00"/>
    <s v="Wedding"/>
    <x v="0"/>
    <s v="Hall of State"/>
    <s v="3939 Grand Avenue"/>
    <n v="75210"/>
    <n v="1"/>
    <s v="X"/>
    <n v="124"/>
    <n v="124"/>
    <m/>
  </r>
  <r>
    <x v="16"/>
    <x v="0"/>
    <d v="2025-04-26T00:00:00"/>
    <d v="2025-04-26T00:00:00"/>
    <s v="Pop-Up Art Spot"/>
    <x v="0"/>
    <s v="Dallas Museum of Art"/>
    <s v="1717 N Harwood"/>
    <n v="75201"/>
    <n v="1"/>
    <m/>
    <n v="75"/>
    <n v="75"/>
    <m/>
  </r>
  <r>
    <x v="16"/>
    <x v="3"/>
    <d v="2025-04-26T00:00:00"/>
    <d v="2025-04-26T00:00:00"/>
    <s v="Access Community Event"/>
    <x v="0"/>
    <s v="Dallas Museum of Art"/>
    <s v="1717 N Harwood"/>
    <n v="75201"/>
    <n v="1"/>
    <m/>
    <n v="146"/>
    <n v="146"/>
    <m/>
  </r>
  <r>
    <x v="16"/>
    <x v="0"/>
    <d v="2025-04-26T00:00:00"/>
    <d v="2025-04-26T00:00:00"/>
    <s v="Citywide Youth Program"/>
    <x v="0"/>
    <s v="Dallas Museum of Art"/>
    <s v="1717 N Harwood"/>
    <n v="75201"/>
    <n v="1"/>
    <m/>
    <n v="250"/>
    <n v="250"/>
    <m/>
  </r>
  <r>
    <x v="20"/>
    <x v="3"/>
    <d v="2025-04-26T00:00:00"/>
    <d v="2025-04-27T00:00:00"/>
    <s v="Southwest Black Art Show"/>
    <x v="0"/>
    <s v="African American Museum"/>
    <s v="3536 Grand Avenue"/>
    <n v="75210"/>
    <n v="2"/>
    <m/>
    <n v="1350"/>
    <n v="1350"/>
    <m/>
  </r>
  <r>
    <x v="39"/>
    <x v="1"/>
    <d v="2025-04-26T00:00:00"/>
    <d v="2025-04-26T00:00:00"/>
    <s v="Jazz rehearsal"/>
    <x v="0"/>
    <s v="Sammons Center for the Arts"/>
    <s v="3630 Harry Hines Blvd."/>
    <n v="75219"/>
    <n v="1"/>
    <n v="6"/>
    <n v="0"/>
    <n v="6"/>
    <m/>
  </r>
  <r>
    <x v="39"/>
    <x v="5"/>
    <d v="2025-04-26T00:00:00"/>
    <d v="2025-04-26T00:00:00"/>
    <s v="D'Jam"/>
    <x v="0"/>
    <s v="Outside the Meyerson Symphony Center"/>
    <s v="2301 Flora St."/>
    <n v="75201"/>
    <n v="1"/>
    <n v="6"/>
    <n v="0"/>
    <n v="6"/>
    <m/>
  </r>
  <r>
    <x v="22"/>
    <x v="0"/>
    <d v="2025-04-26T00:00:00"/>
    <d v="2025-04-26T00:00:00"/>
    <s v="Outreach Program: Latino Cultural Center"/>
    <x v="0"/>
    <s v="Latino Cultural Center"/>
    <s v="2600 Live Oak Street"/>
    <n v="75204"/>
    <n v="1"/>
    <m/>
    <n v="48"/>
    <n v="48"/>
    <m/>
  </r>
  <r>
    <x v="22"/>
    <x v="0"/>
    <d v="2025-04-26T00:00:00"/>
    <d v="2025-04-26T00:00:00"/>
    <s v="Outreach Program: Latino Cultural Center"/>
    <x v="0"/>
    <s v="Latino Cultural Center"/>
    <s v="2600 Live Oak Street"/>
    <n v="75204"/>
    <n v="1"/>
    <m/>
    <n v="15"/>
    <n v="15"/>
    <m/>
  </r>
  <r>
    <x v="40"/>
    <x v="1"/>
    <d v="2025-04-26T00:00:00"/>
    <d v="2025-04-26T00:00:00"/>
    <s v="Rehearsal for The Sacred Veil"/>
    <x v="0"/>
    <s v="First Presbyterian Church of Dallas"/>
    <s v="1835 Young St"/>
    <n v="75201"/>
    <n v="2"/>
    <m/>
    <n v="26"/>
    <n v="26"/>
    <s v=" "/>
  </r>
  <r>
    <x v="24"/>
    <x v="0"/>
    <d v="2025-04-26T00:00:00"/>
    <d v="2025-04-26T00:00:00"/>
    <s v="Tech Truck "/>
    <x v="0"/>
    <s v="Dia del Nino"/>
    <s v="2600 Live Oak St"/>
    <s v="75204"/>
    <n v="1"/>
    <m/>
    <n v="75"/>
    <n v="75"/>
    <n v="6"/>
  </r>
  <r>
    <x v="55"/>
    <x v="5"/>
    <d v="2025-04-26T00:00:00"/>
    <d v="2025-04-26T00:00:00"/>
    <s v="MADAM QUEEN Staged Reading"/>
    <x v="0"/>
    <s v="Sammons Center for the Arts"/>
    <s v="3630 Harry Hines Boulevard, Dallas, Texas 75219"/>
    <m/>
    <n v="1"/>
    <m/>
    <n v="56"/>
    <n v="56"/>
    <m/>
  </r>
  <r>
    <x v="42"/>
    <x v="5"/>
    <d v="2025-04-26T00:00:00"/>
    <d v="2025-04-26T00:00:00"/>
    <s v="TITAS Command Performance + Gala"/>
    <x v="0"/>
    <s v="Winspear Opera House"/>
    <s v="2403 Flora St."/>
    <n v="75201"/>
    <n v="1"/>
    <n v="652"/>
    <n v="262"/>
    <n v="914"/>
    <m/>
  </r>
  <r>
    <x v="42"/>
    <x v="5"/>
    <d v="2025-04-26T00:00:00"/>
    <d v="2025-04-26T00:00:00"/>
    <s v="TITAS Command Performance + Gala Post-Show Entertainment"/>
    <x v="0"/>
    <s v="Winspear Opera House"/>
    <s v="2403 Flora St."/>
    <n v="75201"/>
    <n v="1"/>
    <n v="202"/>
    <n v="55"/>
    <n v="257"/>
    <m/>
  </r>
  <r>
    <x v="49"/>
    <x v="1"/>
    <d v="2025-04-26T00:00:00"/>
    <d v="2025-04-26T00:00:00"/>
    <s v="Bandan Koro Rehearsal "/>
    <x v="0"/>
    <s v="Sammons Center for the Arts"/>
    <s v="3630 Harry Hines Blvd"/>
    <n v="75219"/>
    <n v="1"/>
    <n v="0"/>
    <n v="20"/>
    <n v="20"/>
    <m/>
  </r>
  <r>
    <x v="49"/>
    <x v="0"/>
    <d v="2025-04-26T00:00:00"/>
    <d v="2025-04-26T00:00:00"/>
    <s v="BK Saturdays - Bandan Koro Community Class "/>
    <x v="0"/>
    <s v="Sammons Center for the Arts"/>
    <s v="3630 Harry Hines Blvd"/>
    <n v="75219"/>
    <n v="1"/>
    <n v="0"/>
    <n v="45"/>
    <n v="45"/>
    <m/>
  </r>
  <r>
    <x v="49"/>
    <x v="5"/>
    <d v="2025-04-26T00:00:00"/>
    <d v="2025-04-26T00:00:00"/>
    <s v="Spring Things"/>
    <x v="0"/>
    <s v="Sammons Center for the Arts"/>
    <s v="3630 Harry Hines Blvd"/>
    <n v="75219"/>
    <n v="1"/>
    <n v="0"/>
    <n v="125"/>
    <n v="125"/>
    <m/>
  </r>
  <r>
    <x v="26"/>
    <x v="5"/>
    <d v="2025-04-26T00:00:00"/>
    <d v="2025-04-26T00:00:00"/>
    <s v="Poets N Jazz #4"/>
    <x v="0"/>
    <s v="TBAAL "/>
    <s v="1309 Canton Street"/>
    <n v="75202"/>
    <n v="1"/>
    <n v="138"/>
    <n v="0"/>
    <n v="138"/>
    <m/>
  </r>
  <r>
    <x v="26"/>
    <x v="3"/>
    <d v="2025-04-26T00:00:00"/>
    <d v="2025-04-26T00:00:00"/>
    <s v="Ladies Tea Party "/>
    <x v="0"/>
    <s v="TBAAL "/>
    <s v="1309 Canton Street"/>
    <n v="75202"/>
    <n v="1"/>
    <n v="1"/>
    <n v="78"/>
    <n v="78"/>
    <m/>
  </r>
  <r>
    <x v="26"/>
    <x v="1"/>
    <d v="2025-04-26T00:00:00"/>
    <d v="2025-04-26T00:00:00"/>
    <s v="Sunday Evening Theatre Rehearsal"/>
    <x v="0"/>
    <s v="TBAAL "/>
    <s v="1309 Canton Street"/>
    <n v="75202"/>
    <n v="1"/>
    <n v="1"/>
    <n v="15"/>
    <n v="15"/>
    <m/>
  </r>
  <r>
    <x v="37"/>
    <x v="0"/>
    <d v="2025-04-26T00:00:00"/>
    <d v="2025-04-26T00:00:00"/>
    <s v="2425-155A See and Say: Writing In Response to Art with Joe Milazzo"/>
    <x v="0"/>
    <s v="Full City Rooster"/>
    <s v="1810 S. Akard Street"/>
    <n v="75215"/>
    <n v="1"/>
    <n v="2"/>
    <n v="2"/>
    <n v="4"/>
    <m/>
  </r>
  <r>
    <x v="32"/>
    <x v="8"/>
    <d v="2025-04-26T00:00:00"/>
    <d v="2025-04-26T00:00:00"/>
    <s v="55th Annual USA Film Festival screening of &quot;Housewife of the Year&quot;"/>
    <x v="0"/>
    <s v="Angelika Film Center Dallas"/>
    <s v="5321 E Mockingbird Ln"/>
    <n v="75206"/>
    <n v="1"/>
    <n v="0"/>
    <n v="120"/>
    <n v="120"/>
    <m/>
  </r>
  <r>
    <x v="32"/>
    <x v="8"/>
    <d v="2025-04-26T00:00:00"/>
    <d v="2025-04-26T00:00:00"/>
    <s v="55th Annual USA Film Festival screening of &quot;Love, Danielle&quot; (with producer Amy Byer-Shainman in attendance for post-film discussion)"/>
    <x v="0"/>
    <s v="Angelika Film Center Dallas"/>
    <s v="5321 E Mockingbird Ln"/>
    <n v="75206"/>
    <n v="2"/>
    <n v="0"/>
    <n v="135"/>
    <n v="135"/>
    <m/>
  </r>
  <r>
    <x v="32"/>
    <x v="8"/>
    <d v="2025-04-26T00:00:00"/>
    <d v="2025-04-26T00:00:00"/>
    <s v="55th Annual USA Film Festival screening of &quot;Village Keeper&quot;"/>
    <x v="0"/>
    <s v="Angelika Film Center Dallas"/>
    <s v="5321 E Mockingbird Ln"/>
    <n v="75206"/>
    <n v="1"/>
    <n v="0"/>
    <n v="155"/>
    <n v="155"/>
    <m/>
  </r>
  <r>
    <x v="32"/>
    <x v="8"/>
    <d v="2025-04-26T00:00:00"/>
    <d v="2025-04-26T00:00:00"/>
    <s v="55th Annual USA Film Festival 50th Anniversary screening of &quot;Death Race 2000/Salute to Martin Kove&quot; (with actor Martin Kove in attendance for introduction and post-film Q&amp;A)"/>
    <x v="0"/>
    <s v="Angelika Film Center Dallas"/>
    <s v="5321 E Mockingbird Ln"/>
    <n v="75206"/>
    <n v="3"/>
    <n v="0"/>
    <n v="150"/>
    <n v="150"/>
    <m/>
  </r>
  <r>
    <x v="32"/>
    <x v="8"/>
    <d v="2025-04-26T00:00:00"/>
    <d v="2025-04-26T00:00:00"/>
    <s v="55th Annual USA Film Festival screening of &quot;Long Shadows&quot; (with filmmakers William Shockley, Tiiu Loigu, Sarah Cortez, Grainger Hines, Allen Gilmer, Riki Rushing, Tom Brady and Devon Michaels in attendance for a post-film Q&amp;A)"/>
    <x v="0"/>
    <s v="Angelika Film Center Dallas"/>
    <s v="5321 E Mockingbird Ln"/>
    <n v="75206"/>
    <n v="2"/>
    <n v="0"/>
    <n v="200"/>
    <n v="200"/>
    <m/>
  </r>
  <r>
    <x v="32"/>
    <x v="8"/>
    <d v="2025-04-26T00:00:00"/>
    <d v="2025-04-26T00:00:00"/>
    <s v="55th Annual USA Film Festival screening of &quot;Rebel with a Clause&quot; (with filmmaker Brandt Johnson and film subject/author Ellen Jovin in attendance for a post-film Q&amp;A)"/>
    <x v="0"/>
    <s v="Angelika Film Center Dallas"/>
    <s v="5321 E Mockingbird Ln"/>
    <n v="75206"/>
    <n v="2"/>
    <n v="0"/>
    <n v="170"/>
    <n v="170"/>
    <m/>
  </r>
  <r>
    <x v="32"/>
    <x v="8"/>
    <d v="2025-04-26T00:00:00"/>
    <d v="2025-04-26T00:00:00"/>
    <s v="55th Annual USA Film Festival Book Signing + Meet &amp; Greet with author Ellen Jovin"/>
    <x v="0"/>
    <s v="Angelika Film Center Dallas"/>
    <s v="5321 E Mockingbird Ln"/>
    <n v="75206"/>
    <n v="2"/>
    <n v="0"/>
    <n v="100"/>
    <n v="100"/>
    <m/>
  </r>
  <r>
    <x v="32"/>
    <x v="8"/>
    <d v="2025-04-26T00:00:00"/>
    <d v="2025-04-26T00:00:00"/>
    <s v="55th Annual USA Film Festival reception honoring visiting filmmaker guests"/>
    <x v="0"/>
    <s v="Private Home of USAFF Board Member"/>
    <s v="11651 Hillcrest Rd"/>
    <n v="75230"/>
    <n v="3"/>
    <n v="0"/>
    <n v="200"/>
    <n v="200"/>
    <m/>
  </r>
  <r>
    <x v="18"/>
    <x v="5"/>
    <d v="2025-04-27T00:00:00"/>
    <d v="2025-04-27T00:00:00"/>
    <s v="Nova Brunch "/>
    <x v="0"/>
    <s v="Nova"/>
    <s v="1417 W Davis "/>
    <n v="75208"/>
    <n v="1"/>
    <m/>
    <n v="75"/>
    <n v="75"/>
    <m/>
  </r>
  <r>
    <x v="48"/>
    <x v="0"/>
    <d v="2025-04-27T00:00:00"/>
    <d v="2025-04-27T00:00:00"/>
    <s v="PFF Youth Leadership Program"/>
    <x v="1"/>
    <s v="Zoom"/>
    <s v="-"/>
    <s v="-"/>
    <n v="1"/>
    <n v="0"/>
    <n v="26"/>
    <n v="26"/>
    <m/>
  </r>
  <r>
    <x v="16"/>
    <x v="8"/>
    <d v="2025-04-27T00:00:00"/>
    <d v="2025-04-27T00:00:00"/>
    <s v="Community Festival"/>
    <x v="0"/>
    <s v="Klyde Warren Park"/>
    <s v="2012 Woodall Rodgers Fwy"/>
    <n v="75201"/>
    <n v="1"/>
    <m/>
    <n v="350"/>
    <n v="350"/>
    <m/>
  </r>
  <r>
    <x v="39"/>
    <x v="1"/>
    <d v="2025-04-27T00:00:00"/>
    <d v="2025-04-27T00:00:00"/>
    <s v="Ensemble Rehearsals"/>
    <x v="0"/>
    <s v="Sammons Center for the Arts"/>
    <s v="3630 Harry Hines Blvd."/>
    <n v="75219"/>
    <n v="6"/>
    <n v="295"/>
    <n v="30"/>
    <n v="325"/>
    <m/>
  </r>
  <r>
    <x v="26"/>
    <x v="5"/>
    <d v="2025-04-27T00:00:00"/>
    <d v="2025-04-27T00:00:00"/>
    <s v="Sunday Evening Theatre Performance"/>
    <x v="0"/>
    <s v="TBAAL "/>
    <s v="1309 Canton Street"/>
    <n v="75202"/>
    <n v="1"/>
    <n v="79"/>
    <n v="0"/>
    <n v="79"/>
    <m/>
  </r>
  <r>
    <x v="26"/>
    <x v="5"/>
    <d v="2025-04-27T00:00:00"/>
    <d v="2025-04-27T00:00:00"/>
    <s v="A Princess in the Ghetto Production - Matinee"/>
    <x v="0"/>
    <s v="TBAAL "/>
    <s v="1309 Canton Street"/>
    <n v="75202"/>
    <n v="1"/>
    <n v="877"/>
    <n v="0"/>
    <n v="877"/>
    <m/>
  </r>
  <r>
    <x v="26"/>
    <x v="5"/>
    <d v="2025-04-27T00:00:00"/>
    <d v="2025-04-27T00:00:00"/>
    <s v="A Princess in the Ghetto Production - Evening "/>
    <x v="0"/>
    <s v="TBAAL "/>
    <s v="1309 Canton Street"/>
    <n v="75202"/>
    <n v="1"/>
    <n v="720"/>
    <n v="0"/>
    <n v="720"/>
    <m/>
  </r>
  <r>
    <x v="26"/>
    <x v="3"/>
    <d v="2025-04-27T00:00:00"/>
    <d v="2025-04-27T00:00:00"/>
    <s v="Badu Reception"/>
    <x v="0"/>
    <s v="TBAAL "/>
    <s v="1309 Canton Street"/>
    <n v="75202"/>
    <n v="1"/>
    <n v="1"/>
    <n v="138"/>
    <n v="138"/>
    <m/>
  </r>
  <r>
    <x v="32"/>
    <x v="8"/>
    <d v="2025-04-27T00:00:00"/>
    <d v="2025-04-27T00:00:00"/>
    <s v="55th Annual USA Film Festival screening of &quot;Reel Owl Cinema/GHS High School Shorts&quot; with filmmakers in attendance"/>
    <x v="0"/>
    <s v="Angelika Film Center Dallas"/>
    <s v="5321 E Mockingbird Ln"/>
    <n v="75206"/>
    <n v="10"/>
    <n v="0"/>
    <n v="250"/>
    <n v="250"/>
    <m/>
  </r>
  <r>
    <x v="32"/>
    <x v="8"/>
    <d v="2025-04-27T00:00:00"/>
    <d v="2025-04-27T00:00:00"/>
    <s v="55th Annual USA Film Festival screening of &quot;Sachse High School Shorts&quot; with filmmakers in attendance"/>
    <x v="0"/>
    <s v="Angelika Film Center Dallas"/>
    <s v="5321 E Mockingbird Ln"/>
    <n v="75206"/>
    <n v="1"/>
    <n v="0"/>
    <n v="255"/>
    <n v="255"/>
    <m/>
  </r>
  <r>
    <x v="32"/>
    <x v="8"/>
    <d v="2025-04-27T00:00:00"/>
    <d v="2025-04-27T00:00:00"/>
    <s v="55th Annual USA Film Festival screening of &quot;The Stones Are Speaking&quot; with filmmaker Olive Talley in attendance for a post-film discussion)"/>
    <x v="0"/>
    <s v="Angelika Film Center Dallas"/>
    <s v="5321 E Mockingbird Ln"/>
    <n v="75206"/>
    <n v="2"/>
    <n v="200"/>
    <n v="50"/>
    <n v="250"/>
    <m/>
  </r>
  <r>
    <x v="32"/>
    <x v="8"/>
    <d v="2025-04-27T00:00:00"/>
    <d v="2025-04-27T00:00:00"/>
    <s v="55th Annual USA Film Festival 40th Anniversary screening of &quot;Artie Shaw: Time Is All You've Got&quot; (with filmmaker Brigitte Berman in attendance, moderated by Arlington Jones) co-presented with Sammons Center for the Arts/Sammons Jazz"/>
    <x v="0"/>
    <s v="Angelika Film Center Dallas"/>
    <s v="5321 E Mockingbird Ln"/>
    <n v="75206"/>
    <n v="5"/>
    <n v="0"/>
    <n v="100"/>
    <n v="100"/>
    <m/>
  </r>
  <r>
    <x v="32"/>
    <x v="8"/>
    <d v="2025-04-27T00:00:00"/>
    <d v="2025-04-27T00:00:00"/>
    <s v="55th Annual USA Film Festival screening of &quot;I Got This&quot; (with filmmaker Ken Mandel, film subject Dr. Tony Herring and special guests in attendance for post-film discussion) (with guests from Scottist Rite for Children in attendance)"/>
    <x v="0"/>
    <s v="Angelika Film Center Dallas"/>
    <s v="5321 E Mockingbird Ln"/>
    <n v="75206"/>
    <n v="2"/>
    <n v="0"/>
    <n v="230"/>
    <n v="230"/>
    <m/>
  </r>
  <r>
    <x v="32"/>
    <x v="8"/>
    <d v="2025-04-27T00:00:00"/>
    <d v="2025-04-27T00:00:00"/>
    <s v="55th Annual USA Film Festival screening of &quot;Texas Short Films&quot; (with an intro from filmmakers Norman Buckley and Joel Herrera in attendance)"/>
    <x v="0"/>
    <s v="Angelika Film Center Dallas"/>
    <s v="5321 E Mockingbird Ln"/>
    <n v="75206"/>
    <n v="2"/>
    <n v="0"/>
    <n v="130"/>
    <n v="130"/>
    <m/>
  </r>
  <r>
    <x v="32"/>
    <x v="8"/>
    <d v="2025-04-27T00:00:00"/>
    <d v="2025-04-27T00:00:00"/>
    <s v="55th Annual USA Film Festival screening of &quot;Tonic&quot; (with filmmakers Derek Presley, Billy Blair, Aimee Masterson, Jason Starne and Lola Lott in attendance)"/>
    <x v="0"/>
    <s v="Angelika Film Center Dallas"/>
    <s v="5321 E Mockingbird Ln"/>
    <n v="75206"/>
    <n v="1"/>
    <n v="200"/>
    <n v="100"/>
    <n v="300"/>
    <m/>
  </r>
  <r>
    <x v="32"/>
    <x v="8"/>
    <d v="2025-04-27T00:00:00"/>
    <d v="2025-04-27T00:00:00"/>
    <s v="55th Annual USA Film Festival receptions honoring local filmmaker guests"/>
    <x v="0"/>
    <s v="The Londonder Pub"/>
    <s v="5321 E Mockingbird Ln #250"/>
    <n v="75206"/>
    <n v="2"/>
    <n v="0"/>
    <n v="150"/>
    <n v="150"/>
    <m/>
  </r>
  <r>
    <x v="47"/>
    <x v="1"/>
    <d v="2025-04-27T00:00:00"/>
    <d v="2025-04-27T00:00:00"/>
    <s v="Intimacy Design Meeting"/>
    <x v="1"/>
    <s v="TD STUDIO"/>
    <s v="1230 River Bend Dr. #111"/>
    <n v="75247"/>
    <n v="1"/>
    <n v="0"/>
    <n v="4"/>
    <n v="4"/>
    <m/>
  </r>
  <r>
    <x v="16"/>
    <x v="0"/>
    <d v="2025-04-28T00:00:00"/>
    <d v="2025-04-28T00:00:00"/>
    <s v="Docent Program"/>
    <x v="1"/>
    <s v="YouTube"/>
    <s v="Virtual"/>
    <s v="Virtual"/>
    <n v="1"/>
    <m/>
    <n v="14"/>
    <n v="14"/>
    <m/>
  </r>
  <r>
    <x v="1"/>
    <x v="0"/>
    <d v="2025-04-28T00:00:00"/>
    <d v="2025-04-28T00:00:00"/>
    <s v="Streamliners Enrichments (Mystery Box)"/>
    <x v="0"/>
    <s v="Stevens Park Elementary (DISD)"/>
    <s v="2615 W Colorado Blvd Dallas TX"/>
    <n v="75211"/>
    <n v="6"/>
    <m/>
    <n v="75"/>
    <n v="75"/>
    <m/>
  </r>
  <r>
    <x v="1"/>
    <x v="0"/>
    <d v="2025-04-28T00:00:00"/>
    <d v="2025-04-28T00:00:00"/>
    <s v="Streamliners ECRR"/>
    <x v="0"/>
    <s v="Our Lady of Perpetual Help"/>
    <s v="7625 Cortland Avenue Dallas TX"/>
    <n v="75235"/>
    <n v="8"/>
    <n v="60"/>
    <m/>
    <n v="60"/>
    <m/>
  </r>
  <r>
    <x v="5"/>
    <x v="2"/>
    <d v="2025-04-28T00:00:00"/>
    <d v="2025-04-30T00:00:00"/>
    <s v="BNTC Classes"/>
    <x v="0"/>
    <s v="BNT Studios"/>
    <s v="10675 E. Northwest Higway, Suite 2400"/>
    <n v="75238"/>
    <n v="17"/>
    <n v="54"/>
    <n v="13"/>
    <n v="67"/>
    <m/>
  </r>
  <r>
    <x v="5"/>
    <x v="1"/>
    <d v="2025-04-28T00:00:00"/>
    <d v="2025-04-30T00:00:00"/>
    <s v="Paquita Rehearsals / Future Moves"/>
    <x v="0"/>
    <s v="BNT Studios"/>
    <s v="10675 E. Northwest Higway, Suite 2400"/>
    <n v="75238"/>
    <n v="5"/>
    <n v="0"/>
    <n v="28"/>
    <n v="28"/>
    <m/>
  </r>
  <r>
    <x v="7"/>
    <x v="0"/>
    <d v="2025-04-28T00:00:00"/>
    <d v="2025-04-28T00:00:00"/>
    <s v="(A)Live"/>
    <x v="0"/>
    <s v="Rosemont Upper School"/>
    <s v="719 N Montclair Ave"/>
    <n v="75208"/>
    <n v="1"/>
    <n v="0"/>
    <n v="10"/>
    <n v="10"/>
    <m/>
  </r>
  <r>
    <x v="7"/>
    <x v="0"/>
    <d v="2025-04-28T00:00:00"/>
    <d v="2025-04-28T00:00:00"/>
    <s v="(A)Live"/>
    <x v="0"/>
    <s v="Sudie L. Williams TAG Academy"/>
    <s v="4518 Pomona Rd"/>
    <n v="75209"/>
    <n v="1"/>
    <n v="0"/>
    <n v="8"/>
    <n v="8"/>
    <m/>
  </r>
  <r>
    <x v="7"/>
    <x v="0"/>
    <d v="2025-04-28T00:00:00"/>
    <d v="2025-04-28T00:00:00"/>
    <s v="Creative Solutions"/>
    <x v="0"/>
    <s v="Evening Reporting Center (ERC)"/>
    <s v="1673 Terre Colony Ct"/>
    <n v="75211"/>
    <n v="1"/>
    <n v="0"/>
    <n v="6"/>
    <n v="6"/>
    <m/>
  </r>
  <r>
    <x v="7"/>
    <x v="0"/>
    <d v="2025-04-28T00:00:00"/>
    <d v="2025-04-28T00:00:00"/>
    <s v="Thriving Minds After School "/>
    <x v="0"/>
    <s v="Anne Frank Elementary School"/>
    <s v="5201 Celestial Rd"/>
    <n v="75254"/>
    <n v="1"/>
    <n v="0"/>
    <n v="32"/>
    <n v="32"/>
    <m/>
  </r>
  <r>
    <x v="7"/>
    <x v="0"/>
    <d v="2025-04-28T00:00:00"/>
    <d v="2025-04-28T00:00:00"/>
    <s v="Thriving Minds After School"/>
    <x v="0"/>
    <s v="Lakewood Elementary School"/>
    <s v="3000 Hillbrook St"/>
    <n v="75214"/>
    <n v="1"/>
    <n v="0"/>
    <n v="37"/>
    <n v="37"/>
    <m/>
  </r>
  <r>
    <x v="7"/>
    <x v="0"/>
    <d v="2025-04-28T00:00:00"/>
    <d v="2025-04-28T00:00:00"/>
    <s v="Thriving Minds After School"/>
    <x v="0"/>
    <s v="Nathan Adams Elementary School"/>
    <s v="12617 Welch Rd"/>
    <n v="75244"/>
    <n v="1"/>
    <n v="0"/>
    <n v="3"/>
    <n v="3"/>
    <m/>
  </r>
  <r>
    <x v="7"/>
    <x v="0"/>
    <d v="2025-04-28T00:00:00"/>
    <d v="2025-04-28T00:00:00"/>
    <s v="Thriving Minds After School"/>
    <x v="0"/>
    <s v="Rosemont Lower School"/>
    <s v="1919 Stevens Forest Dr"/>
    <n v="75208"/>
    <n v="1"/>
    <n v="0"/>
    <n v="78"/>
    <n v="78"/>
    <m/>
  </r>
  <r>
    <x v="7"/>
    <x v="0"/>
    <d v="2025-04-28T00:00:00"/>
    <d v="2025-04-28T00:00:00"/>
    <s v="Thriving Minds After School"/>
    <x v="0"/>
    <s v="Rosemont Upper School"/>
    <s v="719 N Montclair Ave"/>
    <n v="75208"/>
    <n v="1"/>
    <n v="0"/>
    <n v="14"/>
    <n v="14"/>
    <m/>
  </r>
  <r>
    <x v="7"/>
    <x v="0"/>
    <d v="2025-04-28T00:00:00"/>
    <d v="2025-04-28T00:00:00"/>
    <s v="Thriving Minds After School"/>
    <x v="0"/>
    <s v="Sudie L. Williams TAG Academy"/>
    <s v="4518 Pomona Rd"/>
    <n v="75209"/>
    <n v="1"/>
    <n v="0"/>
    <n v="8"/>
    <n v="8"/>
    <m/>
  </r>
  <r>
    <x v="7"/>
    <x v="0"/>
    <d v="2025-04-28T00:00:00"/>
    <d v="2025-04-28T00:00:00"/>
    <s v="Thriving Minds After School"/>
    <x v="0"/>
    <s v="Harry C. Withers Elementary School"/>
    <s v="3959 Northhaven Rd"/>
    <n v="75229"/>
    <n v="1"/>
    <n v="0"/>
    <n v="70"/>
    <n v="70"/>
    <m/>
  </r>
  <r>
    <x v="7"/>
    <x v="0"/>
    <d v="2025-04-28T00:00:00"/>
    <d v="2025-04-28T00:00:00"/>
    <s v="6DQ-R - Observation"/>
    <x v="0"/>
    <s v="East Dallas Christian Church"/>
    <s v="629 N Peak St"/>
    <n v="75246"/>
    <n v="1"/>
    <n v="0"/>
    <n v="10"/>
    <n v="10"/>
    <m/>
  </r>
  <r>
    <x v="7"/>
    <x v="0"/>
    <d v="2025-04-28T00:00:00"/>
    <d v="2025-04-28T00:00:00"/>
    <s v="Thriving Minds After School"/>
    <x v="0"/>
    <s v="Montessori Academy at Onesimo Hernandez"/>
    <s v="5555 Maple Ave"/>
    <n v="75235"/>
    <n v="1"/>
    <n v="0"/>
    <n v="40"/>
    <n v="40"/>
    <m/>
  </r>
  <r>
    <x v="34"/>
    <x v="1"/>
    <d v="2025-04-28T00:00:00"/>
    <d v="2025-04-29T00:00:00"/>
    <s v="Beethoven + Schumann 1"/>
    <x v="0"/>
    <s v="Moody Performance Hall"/>
    <s v="2520 Flora St"/>
    <n v="75201"/>
    <n v="3"/>
    <n v="0"/>
    <n v="55"/>
    <n v="55"/>
    <m/>
  </r>
  <r>
    <x v="13"/>
    <x v="1"/>
    <d v="2025-04-28T00:00:00"/>
    <d v="2025-04-30T00:00:00"/>
    <s v="DTC Gala - Rehearsals"/>
    <x v="0"/>
    <s v="Dee and Charles Wyly Theater"/>
    <s v="2400 Flora St."/>
    <n v="75201"/>
    <n v="3"/>
    <n v="13"/>
    <m/>
    <n v="13"/>
    <m/>
  </r>
  <r>
    <x v="15"/>
    <x v="3"/>
    <d v="2025-04-28T00:00:00"/>
    <d v="2025-04-28T00:00:00"/>
    <s v="Collassal Corp. Event"/>
    <x v="0"/>
    <s v="Hall of State"/>
    <s v="3939 Grand Avenue"/>
    <n v="75210"/>
    <n v="1"/>
    <s v="X"/>
    <n v="240"/>
    <n v="240"/>
    <m/>
  </r>
  <r>
    <x v="16"/>
    <x v="0"/>
    <d v="2025-04-28T00:00:00"/>
    <d v="2025-04-28T00:00:00"/>
    <s v="Docent Program"/>
    <x v="0"/>
    <s v="Dallas Museum of Art"/>
    <s v="1717 N Harwood"/>
    <n v="75201"/>
    <n v="1"/>
    <m/>
    <n v="70"/>
    <n v="70"/>
    <m/>
  </r>
  <r>
    <x v="45"/>
    <x v="1"/>
    <d v="2025-04-28T00:00:00"/>
    <d v="2025-04-28T00:00:00"/>
    <s v="Regular rehearsal"/>
    <x v="0"/>
    <s v="Lovers Lane UMC"/>
    <s v="9200 Inwood Rd"/>
    <n v="75220"/>
    <n v="1"/>
    <n v="130"/>
    <n v="23"/>
    <n v="153"/>
    <m/>
  </r>
  <r>
    <x v="40"/>
    <x v="1"/>
    <d v="2025-04-28T00:00:00"/>
    <d v="2025-04-28T00:00:00"/>
    <s v="Rehearsal for The Sacred Veil"/>
    <x v="0"/>
    <s v="First Presbyterian Church of Dallas"/>
    <s v="1835 Young St"/>
    <n v="75201"/>
    <n v="1"/>
    <m/>
    <n v="26"/>
    <n v="26"/>
    <m/>
  </r>
  <r>
    <x v="24"/>
    <x v="0"/>
    <d v="2025-04-28T00:00:00"/>
    <d v="2025-04-28T00:00:00"/>
    <s v="Onsite Lab: Adapt to Survive 2.0"/>
    <x v="0"/>
    <s v="Perot Museum of Nature and Science"/>
    <s v="2201 N Field Street"/>
    <n v="75201"/>
    <n v="3"/>
    <n v="68"/>
    <n v="10"/>
    <n v="78"/>
    <m/>
  </r>
  <r>
    <x v="24"/>
    <x v="0"/>
    <d v="2025-04-28T00:00:00"/>
    <d v="2025-04-28T00:00:00"/>
    <s v="Outreach Lab: The Heart of the Matter - Dissection"/>
    <x v="0"/>
    <s v="Fairhill School"/>
    <s v="16150 Preston Road"/>
    <s v="75248"/>
    <n v="1"/>
    <n v="14"/>
    <m/>
    <n v="14"/>
    <m/>
  </r>
  <r>
    <x v="26"/>
    <x v="3"/>
    <d v="2025-04-28T00:00:00"/>
    <d v="2025-04-28T00:00:00"/>
    <s v="National Singing Quartet Conf Mtg."/>
    <x v="0"/>
    <s v="TBAAL "/>
    <s v="1309 Canton Street"/>
    <n v="75202"/>
    <n v="1"/>
    <n v="0"/>
    <n v="17"/>
    <n v="17"/>
    <m/>
  </r>
  <r>
    <x v="26"/>
    <x v="1"/>
    <d v="2025-04-28T00:00:00"/>
    <d v="2025-04-28T00:00:00"/>
    <s v="Terrance Dean Rehearsal"/>
    <x v="0"/>
    <s v="TBAAL "/>
    <s v="1309 Canton Street"/>
    <n v="75202"/>
    <n v="1"/>
    <n v="0"/>
    <n v="8"/>
    <n v="8"/>
    <m/>
  </r>
  <r>
    <x v="28"/>
    <x v="4"/>
    <d v="2025-04-28T00:00:00"/>
    <d v="2025-05-02T00:00:00"/>
    <s v="Nycole Ray Residency"/>
    <x v="0"/>
    <s v="Bruce Wood Dance Studio"/>
    <s v="101 Howell St."/>
    <n v="75207"/>
    <n v="1"/>
    <n v="1"/>
    <n v="17"/>
    <n v="18"/>
    <m/>
  </r>
  <r>
    <x v="30"/>
    <x v="1"/>
    <d v="2025-04-28T00:00:00"/>
    <d v="2025-04-30T00:00:00"/>
    <s v="Booker T Washington Showcase Rehearsal"/>
    <x v="0"/>
    <s v="Norma Young Arena Stage"/>
    <s v="2688 Laclede St., #120"/>
    <n v="75201"/>
    <n v="3"/>
    <n v="0"/>
    <n v="24"/>
    <n v="24"/>
    <m/>
  </r>
  <r>
    <x v="32"/>
    <x v="8"/>
    <d v="2025-04-28T00:00:00"/>
    <d v="2025-04-28T00:00:00"/>
    <s v="USAFF co-presents Musical Mondays series screening of &quot;Singin' in the Rain&quot; (presented with the Angelika Dallas)"/>
    <x v="0"/>
    <s v="Angelika Film Center Dallas"/>
    <s v="5321 E Mockingbird Ln"/>
    <n v="75206"/>
    <n v="1"/>
    <n v="96"/>
    <n v="0"/>
    <n v="96"/>
    <m/>
  </r>
  <r>
    <x v="18"/>
    <x v="5"/>
    <d v="2025-04-29T00:00:00"/>
    <d v="2025-04-29T00:00:00"/>
    <s v="Day of Dance"/>
    <x v="0"/>
    <s v="City Hall"/>
    <s v="Marilla "/>
    <m/>
    <n v="1"/>
    <n v="0"/>
    <n v="200"/>
    <n v="200"/>
    <m/>
  </r>
  <r>
    <x v="1"/>
    <x v="0"/>
    <d v="2025-04-29T00:00:00"/>
    <d v="2025-04-29T00:00:00"/>
    <s v="Virtual Learning"/>
    <x v="1"/>
    <s v="Virtual Learning"/>
    <s v="8117 Preston road Dallas TX"/>
    <n v="75225"/>
    <n v="2"/>
    <m/>
    <n v="4"/>
    <n v="4"/>
    <m/>
  </r>
  <r>
    <x v="44"/>
    <x v="2"/>
    <d v="2025-04-29T00:00:00"/>
    <d v="2025-04-29T00:00:00"/>
    <s v="Awaken Creativity Songwriters Group North"/>
    <x v="0"/>
    <s v="Private Residence"/>
    <s v="3429 Hanover St"/>
    <n v="75225"/>
    <n v="1"/>
    <n v="11"/>
    <n v="0"/>
    <n v="11"/>
    <m/>
  </r>
  <r>
    <x v="0"/>
    <x v="1"/>
    <d v="2025-04-29T00:00:00"/>
    <d v="2025-04-29T00:00:00"/>
    <s v="Professional Ballet Folklorico Company"/>
    <x v="0"/>
    <s v="Anita Martinez Recreation Center"/>
    <s v="3212 N Winnetka Ave, Dallas, TX 75212"/>
    <n v="75212"/>
    <n v="1"/>
    <n v="8"/>
    <n v="0"/>
    <n v="8"/>
    <m/>
  </r>
  <r>
    <x v="1"/>
    <x v="0"/>
    <d v="2025-04-29T00:00:00"/>
    <d v="2025-04-29T00:00:00"/>
    <s v="Song Creation"/>
    <x v="0"/>
    <s v="Frank Guzick Elementary (DISD)"/>
    <s v="5000 Berridge Lane Dallas TX"/>
    <n v="75227"/>
    <n v="6"/>
    <m/>
    <n v="86"/>
    <n v="86"/>
    <m/>
  </r>
  <r>
    <x v="1"/>
    <x v="0"/>
    <d v="2025-04-29T00:00:00"/>
    <d v="2025-04-29T00:00:00"/>
    <s v="Streamliners ECRR"/>
    <x v="0"/>
    <s v="Our Lady of Perpetual Help"/>
    <s v="7625 Cortland Avenue Dallas TX"/>
    <n v="75235"/>
    <n v="4"/>
    <n v="52"/>
    <m/>
    <n v="52"/>
    <m/>
  </r>
  <r>
    <x v="7"/>
    <x v="0"/>
    <d v="2025-04-29T00:00:00"/>
    <d v="2025-04-29T00:00:00"/>
    <s v="(A)Live"/>
    <x v="0"/>
    <s v="Rosemont Upper School"/>
    <s v="719 N Montclair Ave"/>
    <n v="75208"/>
    <n v="1"/>
    <n v="0"/>
    <n v="7"/>
    <n v="7"/>
    <m/>
  </r>
  <r>
    <x v="7"/>
    <x v="0"/>
    <d v="2025-04-29T00:00:00"/>
    <d v="2025-04-29T00:00:00"/>
    <s v="(A)Live"/>
    <x v="0"/>
    <s v="Sudie L. Williams TAG Academy"/>
    <s v="4518 Pomona Rd"/>
    <n v="75209"/>
    <n v="1"/>
    <n v="0"/>
    <n v="9"/>
    <n v="9"/>
    <m/>
  </r>
  <r>
    <x v="7"/>
    <x v="0"/>
    <d v="2025-04-29T00:00:00"/>
    <d v="2025-04-29T00:00:00"/>
    <s v="Thriving Minds After School "/>
    <x v="0"/>
    <s v="Anne Frank Elementary School"/>
    <s v="5201 Celestial Rd"/>
    <n v="75254"/>
    <n v="1"/>
    <n v="0"/>
    <n v="30"/>
    <n v="30"/>
    <m/>
  </r>
  <r>
    <x v="7"/>
    <x v="0"/>
    <d v="2025-04-29T00:00:00"/>
    <d v="2025-04-29T00:00:00"/>
    <s v="Thriving Minds After School"/>
    <x v="0"/>
    <s v="Lakewood Elementary School"/>
    <s v="3000 Hillbrook St"/>
    <n v="75214"/>
    <n v="1"/>
    <n v="0"/>
    <n v="42"/>
    <n v="42"/>
    <m/>
  </r>
  <r>
    <x v="7"/>
    <x v="0"/>
    <d v="2025-04-29T00:00:00"/>
    <d v="2025-04-29T00:00:00"/>
    <s v="Thriving Minds After School"/>
    <x v="0"/>
    <s v="Nathan Adams Elementary School"/>
    <s v="12618 Welch Rd"/>
    <n v="75244"/>
    <n v="1"/>
    <n v="0"/>
    <n v="3"/>
    <n v="3"/>
    <m/>
  </r>
  <r>
    <x v="7"/>
    <x v="0"/>
    <d v="2025-04-29T00:00:00"/>
    <d v="2025-04-29T00:00:00"/>
    <s v="Thriving Minds After School"/>
    <x v="0"/>
    <s v="Rosemont Lower School"/>
    <s v="1919 Stevens Forest Dr"/>
    <n v="75208"/>
    <n v="1"/>
    <n v="0"/>
    <n v="82"/>
    <n v="82"/>
    <m/>
  </r>
  <r>
    <x v="7"/>
    <x v="0"/>
    <d v="2025-04-29T00:00:00"/>
    <d v="2025-04-29T00:00:00"/>
    <s v="Thriving Minds After School"/>
    <x v="0"/>
    <s v="Rosemont Upper School"/>
    <s v="719 N Montclair Ave"/>
    <n v="75208"/>
    <n v="1"/>
    <n v="0"/>
    <n v="21"/>
    <n v="21"/>
    <m/>
  </r>
  <r>
    <x v="7"/>
    <x v="0"/>
    <d v="2025-04-29T00:00:00"/>
    <d v="2025-04-29T00:00:00"/>
    <s v="Thriving Minds After School"/>
    <x v="0"/>
    <s v="Sudie L. Williams TAG Academy"/>
    <s v="4518 Pomona Rd"/>
    <n v="75209"/>
    <n v="1"/>
    <n v="0"/>
    <n v="9"/>
    <n v="9"/>
    <m/>
  </r>
  <r>
    <x v="7"/>
    <x v="0"/>
    <d v="2025-04-29T00:00:00"/>
    <d v="2025-04-29T00:00:00"/>
    <s v="Thriving Minds After School"/>
    <x v="0"/>
    <s v="Harry C. Withers Elementary School"/>
    <s v="3959 Northhaven Rd"/>
    <n v="75229"/>
    <n v="1"/>
    <n v="0"/>
    <n v="65"/>
    <n v="65"/>
    <m/>
  </r>
  <r>
    <x v="7"/>
    <x v="0"/>
    <d v="2025-04-29T00:00:00"/>
    <d v="2025-04-29T00:00:00"/>
    <s v="Thriving Minds After School"/>
    <x v="0"/>
    <s v="Montessori Academy at Onesimo Hernandez"/>
    <s v="5555 Maple Ave"/>
    <n v="75235"/>
    <n v="1"/>
    <n v="0"/>
    <n v="41"/>
    <n v="41"/>
    <m/>
  </r>
  <r>
    <x v="34"/>
    <x v="5"/>
    <d v="2025-04-29T00:00:00"/>
    <d v="2025-04-29T00:00:00"/>
    <s v="Beethoven + Schumann 1"/>
    <x v="0"/>
    <s v="Moody Performance Hall"/>
    <s v="2520 Flora St"/>
    <n v="75201"/>
    <n v="1"/>
    <n v="675"/>
    <n v="0"/>
    <n v="675"/>
    <m/>
  </r>
  <r>
    <x v="15"/>
    <x v="3"/>
    <d v="2025-04-29T00:00:00"/>
    <d v="2025-04-29T00:00:00"/>
    <s v="Brown Bag Lunch"/>
    <x v="0"/>
    <s v="Hall of State"/>
    <s v="3939 Grand Avenue"/>
    <n v="75210"/>
    <n v="1"/>
    <s v="X"/>
    <n v="73"/>
    <n v="73"/>
    <m/>
  </r>
  <r>
    <x v="40"/>
    <x v="1"/>
    <d v="2025-04-29T00:00:00"/>
    <d v="2025-04-29T00:00:00"/>
    <s v="Rehearsal for The Sacred Veil"/>
    <x v="0"/>
    <s v="St. Thomas Aquinas Catholic Church"/>
    <s v="6306 Kenwood Ave."/>
    <n v="75214"/>
    <n v="1"/>
    <m/>
    <n v="27"/>
    <n v="27"/>
    <m/>
  </r>
  <r>
    <x v="24"/>
    <x v="0"/>
    <d v="2025-04-29T00:00:00"/>
    <d v="2025-04-29T00:00:00"/>
    <s v="Outreach Lab: Brain Power - Dissection"/>
    <x v="0"/>
    <s v="Uplift Luna Preparatory - Secondary"/>
    <s v="9743 East R L Thornton Freeway"/>
    <s v="75228"/>
    <n v="1"/>
    <m/>
    <n v="31"/>
    <n v="31"/>
    <m/>
  </r>
  <r>
    <x v="24"/>
    <x v="0"/>
    <d v="2025-04-29T00:00:00"/>
    <d v="2025-04-29T00:00:00"/>
    <s v="Outreach Lab: Brain Power - Dissection"/>
    <x v="0"/>
    <s v="William B. Travis Elementary"/>
    <s v="3001 McKinney Ave"/>
    <s v="75204"/>
    <n v="4"/>
    <n v="111"/>
    <m/>
    <n v="111"/>
    <m/>
  </r>
  <r>
    <x v="31"/>
    <x v="1"/>
    <d v="2025-04-29T00:00:00"/>
    <d v="2025-04-29T00:00:00"/>
    <s v="Season 45 Rehearsal"/>
    <x v="0"/>
    <s v="First Presbyterian Church"/>
    <s v="1835 Young Street"/>
    <n v="75201"/>
    <n v="250"/>
    <m/>
    <m/>
    <n v="250"/>
    <m/>
  </r>
  <r>
    <x v="43"/>
    <x v="5"/>
    <d v="2025-04-30T00:00:00"/>
    <d v="2025-04-30T00:00:00"/>
    <s v="Concerts for Seniors - Dallas Area"/>
    <x v="0"/>
    <s v="The Forum at Park Lane: AL (Building D)"/>
    <s v="7831 Park Lane"/>
    <s v="75225"/>
    <n v="1"/>
    <n v="0"/>
    <n v="12"/>
    <n v="12"/>
    <m/>
  </r>
  <r>
    <x v="43"/>
    <x v="5"/>
    <d v="2025-04-30T00:00:00"/>
    <d v="2025-04-30T00:00:00"/>
    <s v="Concerts for Seniors - Dallas Area"/>
    <x v="0"/>
    <s v="The Forum at Park Lane: IL"/>
    <s v="7831 Park Lane"/>
    <s v="75225"/>
    <n v="1"/>
    <n v="0"/>
    <n v="10"/>
    <n v="10"/>
    <m/>
  </r>
  <r>
    <x v="43"/>
    <x v="5"/>
    <d v="2025-04-30T00:00:00"/>
    <d v="2025-04-30T00:00:00"/>
    <s v="Concerts for Seniors - Dallas Area"/>
    <x v="0"/>
    <s v="NorthPark Presbyterian Church"/>
    <s v="9555 N Central Expy "/>
    <s v="75231"/>
    <n v="1"/>
    <n v="0"/>
    <n v="28"/>
    <n v="28"/>
    <m/>
  </r>
  <r>
    <x v="43"/>
    <x v="5"/>
    <d v="2025-04-30T00:00:00"/>
    <d v="2025-04-30T00:00:00"/>
    <s v="Concerts for Seniors - Dallas Area"/>
    <x v="0"/>
    <s v="NorthPark Presbyterian Church"/>
    <s v="9555 N Central Expy "/>
    <s v="75231"/>
    <n v="1"/>
    <n v="0"/>
    <n v="28"/>
    <n v="28"/>
    <m/>
  </r>
  <r>
    <x v="0"/>
    <x v="0"/>
    <d v="2025-04-30T00:00:00"/>
    <d v="2025-04-30T00:00:00"/>
    <s v="Senior Ballet Folklorico Company"/>
    <x v="0"/>
    <s v="Exall Park Recreation Center"/>
    <s v="1355 Adair St, Dallas, TX"/>
    <n v="75204"/>
    <n v="1"/>
    <n v="3"/>
    <n v="0"/>
    <n v="3"/>
    <m/>
  </r>
  <r>
    <x v="0"/>
    <x v="0"/>
    <d v="2025-04-30T00:00:00"/>
    <d v="2025-04-30T00:00:00"/>
    <s v="Classical Ballet Kids"/>
    <x v="0"/>
    <s v="Bachman Recreation Center"/>
    <s v="2750 Bachman Dr, Dallas, TX"/>
    <n v="75220"/>
    <n v="1"/>
    <n v="8"/>
    <n v="0"/>
    <n v="8"/>
    <m/>
  </r>
  <r>
    <x v="0"/>
    <x v="0"/>
    <d v="2025-04-30T00:00:00"/>
    <d v="2025-04-30T00:00:00"/>
    <s v="Ballet Folklorico Kids"/>
    <x v="0"/>
    <s v="Bachman Recreation Center"/>
    <s v="2750 Bachman Dr, Dallas, TX"/>
    <n v="75220"/>
    <n v="1"/>
    <n v="14"/>
    <n v="0"/>
    <n v="14"/>
    <m/>
  </r>
  <r>
    <x v="0"/>
    <x v="1"/>
    <d v="2025-04-30T00:00:00"/>
    <d v="2025-04-30T00:00:00"/>
    <s v="Junior Professional Company"/>
    <x v="0"/>
    <s v="Anita Martinez Recreation Center"/>
    <s v="3212 N Winnetka Ave, Dallas, TX 75212"/>
    <m/>
    <n v="1"/>
    <n v="11"/>
    <n v="0"/>
    <n v="11"/>
    <m/>
  </r>
  <r>
    <x v="1"/>
    <x v="0"/>
    <d v="2025-04-30T00:00:00"/>
    <d v="2025-04-30T00:00:00"/>
    <s v="Streamliners Enrichment (GeoDance)"/>
    <x v="0"/>
    <s v="Uplift White rock prep "/>
    <s v="7370 Valley Glen Drive Dallas TX"/>
    <n v="75228"/>
    <n v="7"/>
    <m/>
    <n v="82"/>
    <n v="82"/>
    <m/>
  </r>
  <r>
    <x v="7"/>
    <x v="0"/>
    <d v="2025-04-30T00:00:00"/>
    <d v="2025-04-30T00:00:00"/>
    <s v="Thriving Minds After School "/>
    <x v="0"/>
    <s v="Anne Frank Elementary School"/>
    <s v="5201 Celestial Rd"/>
    <n v="75254"/>
    <n v="1"/>
    <n v="0"/>
    <n v="33"/>
    <n v="33"/>
    <m/>
  </r>
  <r>
    <x v="7"/>
    <x v="0"/>
    <d v="2025-04-30T00:00:00"/>
    <d v="2025-04-30T00:00:00"/>
    <s v="Thriving Minds After School"/>
    <x v="0"/>
    <s v="Lakewood Elementary School"/>
    <s v="3000 Hillbrook St"/>
    <n v="75214"/>
    <n v="1"/>
    <n v="0"/>
    <n v="40"/>
    <n v="40"/>
    <m/>
  </r>
  <r>
    <x v="7"/>
    <x v="0"/>
    <d v="2025-04-30T00:00:00"/>
    <d v="2025-04-30T00:00:00"/>
    <s v="Thriving Minds After School"/>
    <x v="0"/>
    <s v="Nathan Adams Elementary School"/>
    <s v="12619 Welch Rd"/>
    <n v="75244"/>
    <n v="1"/>
    <n v="0"/>
    <n v="3"/>
    <n v="3"/>
    <m/>
  </r>
  <r>
    <x v="7"/>
    <x v="0"/>
    <d v="2025-04-30T00:00:00"/>
    <d v="2025-04-30T00:00:00"/>
    <s v="Thriving Minds After School"/>
    <x v="0"/>
    <s v="Rosemont Lower School"/>
    <s v="1919 Stevens Forest Dr"/>
    <n v="75208"/>
    <n v="1"/>
    <n v="0"/>
    <n v="84"/>
    <n v="84"/>
    <m/>
  </r>
  <r>
    <x v="7"/>
    <x v="0"/>
    <d v="2025-04-30T00:00:00"/>
    <d v="2025-04-30T00:00:00"/>
    <s v="Thriving Minds After School"/>
    <x v="0"/>
    <s v="Rosemont Upper School"/>
    <s v="719 N Montclair Ave"/>
    <n v="75208"/>
    <n v="1"/>
    <n v="0"/>
    <n v="11"/>
    <n v="11"/>
    <m/>
  </r>
  <r>
    <x v="7"/>
    <x v="0"/>
    <d v="2025-04-30T00:00:00"/>
    <d v="2025-04-30T00:00:00"/>
    <s v="Thriving Minds After School"/>
    <x v="0"/>
    <s v="Harry C. Withers Elementary School"/>
    <s v="3959 Northhaven Rd"/>
    <n v="75229"/>
    <n v="1"/>
    <n v="0"/>
    <n v="68"/>
    <n v="68"/>
    <m/>
  </r>
  <r>
    <x v="7"/>
    <x v="0"/>
    <d v="2025-04-30T00:00:00"/>
    <d v="2025-04-30T00:00:00"/>
    <s v="Thriving Minds After School"/>
    <x v="0"/>
    <s v="Montessori Academy at Onesimo Hernandez"/>
    <s v="5555 Maple Ave"/>
    <n v="75235"/>
    <n v="1"/>
    <n v="0"/>
    <n v="39"/>
    <n v="39"/>
    <m/>
  </r>
  <r>
    <x v="9"/>
    <x v="5"/>
    <d v="2025-04-30T00:00:00"/>
    <d v="2025-04-30T00:00:00"/>
    <s v="Payasos.Clowns"/>
    <x v="0"/>
    <s v="North Oak Cliff Branch Library"/>
    <s v="302 W. 10th St. Dallas"/>
    <n v="75208"/>
    <n v="1"/>
    <n v="35"/>
    <m/>
    <n v="35"/>
    <m/>
  </r>
  <r>
    <x v="9"/>
    <x v="5"/>
    <d v="2025-04-30T00:00:00"/>
    <d v="2025-04-30T00:00:00"/>
    <s v="Payasos.Clowns"/>
    <x v="0"/>
    <s v="Mount Auburn ES"/>
    <s v="6012 E. Grand Ave. Dallas"/>
    <n v="75223"/>
    <n v="2"/>
    <n v="427"/>
    <m/>
    <n v="427"/>
    <m/>
  </r>
  <r>
    <x v="14"/>
    <x v="9"/>
    <d v="2025-04-30T00:00:00"/>
    <d v="2025-04-30T00:00:00"/>
    <s v="Truett Wilson Middle School"/>
    <x v="0"/>
    <s v="The Sixth Floor Museum at Dealey Plaza"/>
    <s v="411 Elm Street"/>
    <n v="75202"/>
    <n v="1"/>
    <n v="60"/>
    <n v="6"/>
    <n v="66"/>
    <m/>
  </r>
  <r>
    <x v="14"/>
    <x v="9"/>
    <d v="2025-04-30T00:00:00"/>
    <d v="2025-04-30T00:00:00"/>
    <s v="Sunnyvale High School"/>
    <x v="0"/>
    <s v="The Sixth Floor Museum at Dealey Plaza"/>
    <s v="411 Elm Street"/>
    <n v="75202"/>
    <n v="1"/>
    <n v="30"/>
    <n v="4"/>
    <n v="34"/>
    <m/>
  </r>
  <r>
    <x v="14"/>
    <x v="0"/>
    <d v="2025-04-30T00:00:00"/>
    <d v="2025-04-30T00:00:00"/>
    <s v="Sunnyvale High School"/>
    <x v="0"/>
    <s v="The Sixth Floor Museum at Dealey Plaza"/>
    <s v="411 Elm Street"/>
    <n v="75202"/>
    <n v="1"/>
    <n v="34"/>
    <n v="0"/>
    <n v="34"/>
    <m/>
  </r>
  <r>
    <x v="15"/>
    <x v="3"/>
    <d v="2025-04-30T00:00:00"/>
    <d v="2025-04-30T00:00:00"/>
    <s v="All Saints Catholic School Field Trip"/>
    <x v="0"/>
    <s v="Hall of State"/>
    <s v="3939 Grand Avenue"/>
    <n v="75210"/>
    <n v="1"/>
    <s v="X"/>
    <n v="36"/>
    <n v="36"/>
    <m/>
  </r>
  <r>
    <x v="16"/>
    <x v="0"/>
    <d v="2025-04-30T00:00:00"/>
    <d v="2025-04-30T00:00:00"/>
    <s v="Citywide Youth Program"/>
    <x v="0"/>
    <s v="University Park Library"/>
    <s v="8383 Preston Center Plz Suite 200"/>
    <n v="75225"/>
    <n v="1"/>
    <m/>
    <n v="45"/>
    <n v="45"/>
    <m/>
  </r>
  <r>
    <x v="24"/>
    <x v="0"/>
    <d v="2025-04-30T00:00:00"/>
    <d v="2025-04-30T00:00:00"/>
    <s v="Onsite Lab: Space Explorers"/>
    <x v="0"/>
    <s v="Perot Museum of Nature and Science"/>
    <s v="2201 N Field Street"/>
    <n v="75201"/>
    <n v="3"/>
    <n v="59"/>
    <n v="8"/>
    <n v="67"/>
    <m/>
  </r>
  <r>
    <x v="24"/>
    <x v="0"/>
    <d v="2025-04-30T00:00:00"/>
    <d v="2025-04-30T00:00:00"/>
    <s v="Outreach Lab: The Heart of the Matter - Dissection"/>
    <x v="0"/>
    <s v="Uplift Heights Preparatory - Secondary"/>
    <s v="2806 Canada Drive"/>
    <s v="75212"/>
    <n v="4"/>
    <m/>
    <n v="124"/>
    <n v="124"/>
    <m/>
  </r>
  <r>
    <x v="47"/>
    <x v="3"/>
    <d v="2025-04-30T00:00:00"/>
    <d v="2025-04-30T00:00:00"/>
    <s v="UTA Showcase"/>
    <x v="0"/>
    <s v="UTA Theatre"/>
    <s v="700 Greek Row Dr, Arlington, TX"/>
    <n v="76010"/>
    <n v="1"/>
    <n v="0"/>
    <n v="30"/>
    <n v="30"/>
    <m/>
  </r>
  <r>
    <x v="0"/>
    <x v="1"/>
    <d v="2025-05-01T00:00:00"/>
    <d v="2025-05-01T00:00:00"/>
    <s v="Children's Professional Ballet Folklorico Company"/>
    <x v="0"/>
    <s v="Anita Martinez Recreation Center"/>
    <s v="3212 N Winnetka Ave, Dallas, TX 75212"/>
    <m/>
    <n v="1"/>
    <n v="12"/>
    <n v="0"/>
    <n v="12"/>
    <m/>
  </r>
  <r>
    <x v="1"/>
    <x v="0"/>
    <d v="2025-05-01T00:00:00"/>
    <d v="2025-05-08T00:00:00"/>
    <s v="Streamliners ECRR"/>
    <x v="0"/>
    <s v="Bayles Elementary (DISD)"/>
    <s v="2444 Telegraph Avenue Dallas TX"/>
    <n v="75228"/>
    <n v="14"/>
    <m/>
    <n v="155"/>
    <n v="155"/>
    <m/>
  </r>
  <r>
    <x v="2"/>
    <x v="1"/>
    <d v="2025-05-01T00:00:00"/>
    <d v="2025-05-31T00:00:00"/>
    <s v="Subsidized Rehearsal Space Program"/>
    <x v="0"/>
    <s v="Arts Mission Oak Cliff"/>
    <s v="410 S Windomere Ave"/>
    <n v="75208"/>
    <n v="55"/>
    <n v="52"/>
    <n v="163"/>
    <n v="215"/>
    <m/>
  </r>
  <r>
    <x v="2"/>
    <x v="3"/>
    <d v="2025-05-01T00:00:00"/>
    <d v="2025-05-31T00:00:00"/>
    <s v="Exchange Club AMOCX"/>
    <x v="0"/>
    <s v="Arts Mission Oak Cliff"/>
    <s v="410 S Windomere Ave"/>
    <n v="75208"/>
    <n v="40"/>
    <m/>
    <n v="7"/>
    <n v="7"/>
    <m/>
  </r>
  <r>
    <x v="4"/>
    <x v="0"/>
    <d v="2025-05-01T00:00:00"/>
    <d v="2025-05-18T00:00:00"/>
    <s v="Trainee Class"/>
    <x v="0"/>
    <s v="Avant Chamber Ballet"/>
    <s v="2408 Farrington St"/>
    <n v="75207"/>
    <n v="14"/>
    <n v="10"/>
    <n v="4"/>
    <n v="14"/>
    <m/>
  </r>
  <r>
    <x v="4"/>
    <x v="1"/>
    <d v="2025-05-01T00:00:00"/>
    <d v="2025-05-18T00:00:00"/>
    <s v="Trainee Rehearsal"/>
    <x v="0"/>
    <s v="Avant Chamber Ballet"/>
    <s v="2408 Farrington St"/>
    <n v="75207"/>
    <n v="14"/>
    <n v="10"/>
    <n v="4"/>
    <n v="14"/>
    <m/>
  </r>
  <r>
    <x v="4"/>
    <x v="0"/>
    <d v="2025-05-01T00:00:00"/>
    <d v="2025-05-18T00:00:00"/>
    <s v="Intermediate Pre-Pro Classes"/>
    <x v="0"/>
    <s v="Avant Chamber Ballet"/>
    <s v="2408 Farrington St"/>
    <n v="75207"/>
    <n v="7"/>
    <n v="5"/>
    <n v="1"/>
    <n v="6"/>
    <m/>
  </r>
  <r>
    <x v="8"/>
    <x v="0"/>
    <d v="2025-05-01T00:00:00"/>
    <d v="2025-05-31T00:00:00"/>
    <s v="Workshop/Training Virtual"/>
    <x v="1"/>
    <s v="Sammons Center for the Arts"/>
    <s v="3630 Harry Hines Blvd"/>
    <n v="75219"/>
    <n v="0"/>
    <m/>
    <n v="0"/>
    <n v="0"/>
    <m/>
  </r>
  <r>
    <x v="8"/>
    <x v="3"/>
    <d v="2025-05-01T00:00:00"/>
    <d v="2025-05-31T00:00:00"/>
    <s v="Meeting - Virtual"/>
    <x v="1"/>
    <s v="Sammons Center for the Arts"/>
    <s v="3630 Harry Hines Blvd"/>
    <n v="75219"/>
    <n v="0"/>
    <m/>
    <n v="0"/>
    <n v="0"/>
    <m/>
  </r>
  <r>
    <x v="4"/>
    <x v="0"/>
    <d v="2025-05-01T00:00:00"/>
    <d v="2025-05-29T00:00:00"/>
    <s v="Adult Classes"/>
    <x v="0"/>
    <s v="Avant Chamber Ballet"/>
    <s v="2408 Farrington St"/>
    <n v="75207"/>
    <n v="13"/>
    <n v="100"/>
    <n v="0"/>
    <n v="100"/>
    <m/>
  </r>
  <r>
    <x v="4"/>
    <x v="0"/>
    <d v="2025-05-01T00:00:00"/>
    <d v="2025-05-31T00:00:00"/>
    <s v="Saturday Beginner Class"/>
    <x v="0"/>
    <s v="Avant Chamber Ballet"/>
    <s v="2408 Farrington St"/>
    <n v="75207"/>
    <n v="4"/>
    <n v="4"/>
    <n v="0"/>
    <n v="4"/>
    <m/>
  </r>
  <r>
    <x v="5"/>
    <x v="2"/>
    <d v="2025-05-01T00:00:00"/>
    <d v="2025-05-03T00:00:00"/>
    <s v="BNTC Classes"/>
    <x v="0"/>
    <s v="BNT Studios"/>
    <s v="10675 E. Northwest Higway, Suite 2400"/>
    <n v="75238"/>
    <n v="17"/>
    <n v="54"/>
    <n v="13"/>
    <n v="67"/>
    <m/>
  </r>
  <r>
    <x v="5"/>
    <x v="1"/>
    <d v="2025-05-01T00:00:00"/>
    <d v="2025-05-03T00:00:00"/>
    <s v="Future Voices"/>
    <x v="0"/>
    <s v="BNT Studios"/>
    <s v="10675 E. Northwest Higway, Suite 2400"/>
    <n v="75238"/>
    <n v="5"/>
    <n v="0"/>
    <n v="15"/>
    <n v="15"/>
    <m/>
  </r>
  <r>
    <x v="6"/>
    <x v="4"/>
    <d v="2025-05-01T00:00:00"/>
    <d v="2025-05-31T00:00:00"/>
    <s v="Carter High School Teaching Artist Residency"/>
    <x v="0"/>
    <s v="David W Carter HS"/>
    <s v="1819 W Wheatland Rd"/>
    <n v="75232"/>
    <n v="22"/>
    <n v="0"/>
    <n v="18"/>
    <n v="18"/>
    <m/>
  </r>
  <r>
    <x v="6"/>
    <x v="4"/>
    <d v="2025-05-01T00:00:00"/>
    <d v="2025-05-31T00:00:00"/>
    <s v="Madison HS Teaching Artist Residency"/>
    <x v="0"/>
    <s v="Madison HS"/>
    <s v="3000 MLK JR Blvd"/>
    <n v="75215"/>
    <n v="2"/>
    <n v="0"/>
    <n v="1"/>
    <n v="1"/>
    <m/>
  </r>
  <r>
    <x v="6"/>
    <x v="4"/>
    <d v="2025-05-01T00:00:00"/>
    <d v="2025-05-31T00:00:00"/>
    <s v="Booker T Washington Teaching Artist Residency"/>
    <x v="0"/>
    <s v="Booker T Washing HSPVA"/>
    <s v="2501 Flora St"/>
    <n v="75201"/>
    <n v="2"/>
    <n v="0"/>
    <n v="1"/>
    <n v="1"/>
    <m/>
  </r>
  <r>
    <x v="6"/>
    <x v="0"/>
    <d v="2025-05-01T00:00:00"/>
    <d v="2025-05-31T00:00:00"/>
    <s v="Uplift Atlas Violin Club"/>
    <x v="0"/>
    <s v="Uplift Atlas Prep"/>
    <s v="4600 Bryan St"/>
    <n v="75204"/>
    <n v="4"/>
    <n v="0"/>
    <n v="16"/>
    <n v="16"/>
    <m/>
  </r>
  <r>
    <x v="7"/>
    <x v="0"/>
    <d v="2025-05-01T00:00:00"/>
    <d v="2025-05-01T00:00:00"/>
    <s v="Thriving Minds After School "/>
    <x v="0"/>
    <s v="Anne Frank Elementary School"/>
    <s v="5201 Celestial Rd"/>
    <n v="75254"/>
    <n v="1"/>
    <n v="0"/>
    <n v="35"/>
    <n v="35"/>
    <m/>
  </r>
  <r>
    <x v="7"/>
    <x v="0"/>
    <d v="2025-05-01T00:00:00"/>
    <d v="2025-05-01T00:00:00"/>
    <s v="Thriving Minds After School"/>
    <x v="0"/>
    <s v="Lakewood Elementary School"/>
    <s v="3000 Hillbrook St"/>
    <n v="75214"/>
    <n v="1"/>
    <n v="0"/>
    <n v="43"/>
    <n v="43"/>
    <m/>
  </r>
  <r>
    <x v="7"/>
    <x v="0"/>
    <d v="2025-05-01T00:00:00"/>
    <d v="2025-05-01T00:00:00"/>
    <s v="Thriving Minds After School"/>
    <x v="0"/>
    <s v="Nathan Adams Elementary School"/>
    <s v="12600 Welch Rd"/>
    <n v="75244"/>
    <n v="1"/>
    <n v="0"/>
    <n v="20"/>
    <n v="20"/>
    <m/>
  </r>
  <r>
    <x v="7"/>
    <x v="0"/>
    <d v="2025-05-01T00:00:00"/>
    <d v="2025-05-01T00:00:00"/>
    <s v="Thriving Minds After School"/>
    <x v="0"/>
    <s v="Montessori Academy at Onesimo Hernandez"/>
    <s v="5555 Maple Ave"/>
    <n v="75235"/>
    <n v="1"/>
    <n v="0"/>
    <n v="37"/>
    <n v="37"/>
    <m/>
  </r>
  <r>
    <x v="7"/>
    <x v="0"/>
    <d v="2025-05-01T00:00:00"/>
    <d v="2025-05-01T00:00:00"/>
    <s v="Thriving Minds After School"/>
    <x v="0"/>
    <s v="Prestonwood Montessori at E.D. Walker"/>
    <s v="5700 Wozencraft Dr"/>
    <s v=" 75230"/>
    <n v="1"/>
    <n v="0"/>
    <n v="57"/>
    <n v="57"/>
    <m/>
  </r>
  <r>
    <x v="7"/>
    <x v="0"/>
    <d v="2025-05-01T00:00:00"/>
    <d v="2025-05-01T00:00:00"/>
    <s v="Thriving Minds After School"/>
    <x v="0"/>
    <s v="Rosemont Lower School"/>
    <s v="1919 Stevens Forest Dr"/>
    <n v="75208"/>
    <n v="1"/>
    <n v="0"/>
    <n v="86"/>
    <n v="86"/>
    <m/>
  </r>
  <r>
    <x v="7"/>
    <x v="0"/>
    <d v="2025-05-01T00:00:00"/>
    <d v="2025-05-01T00:00:00"/>
    <s v="Thriving Minds After School"/>
    <x v="0"/>
    <s v="Rosemont Upper School"/>
    <s v="719 N Montclair Ave"/>
    <n v="75208"/>
    <n v="1"/>
    <n v="0"/>
    <n v="15"/>
    <n v="15"/>
    <m/>
  </r>
  <r>
    <x v="7"/>
    <x v="0"/>
    <d v="2025-05-01T00:00:00"/>
    <d v="2025-05-01T00:00:00"/>
    <s v="6DQ-R - Observation"/>
    <x v="0"/>
    <s v="Jubilee Park &amp; Community Center"/>
    <s v="907 Bank St"/>
    <n v="75223"/>
    <n v="1"/>
    <n v="0"/>
    <n v="9"/>
    <n v="9"/>
    <m/>
  </r>
  <r>
    <x v="10"/>
    <x v="0"/>
    <d v="2025-05-01T00:00:00"/>
    <d v="2025-05-31T00:00:00"/>
    <s v="Fundamentals of Wheel (Henson Monday Evenings)"/>
    <x v="0"/>
    <s v="Creative Arts Center of Dallas"/>
    <s v="2360 Laughlin Drive"/>
    <n v="75228"/>
    <n v="1"/>
    <n v="20"/>
    <n v="2"/>
    <n v="22"/>
    <m/>
  </r>
  <r>
    <x v="10"/>
    <x v="0"/>
    <d v="2025-05-01T00:00:00"/>
    <d v="2025-05-31T00:00:00"/>
    <s v="Hands in Clay (German Thursday Afternoons)"/>
    <x v="0"/>
    <s v="Creative Arts Center of Dallas"/>
    <s v="2360 Laughlin Drive"/>
    <n v="75228"/>
    <n v="1"/>
    <n v="16"/>
    <n v="0"/>
    <n v="16"/>
    <m/>
  </r>
  <r>
    <x v="10"/>
    <x v="0"/>
    <d v="2025-05-01T00:00:00"/>
    <d v="2025-05-31T00:00:00"/>
    <s v="Beginner Figure Drawing"/>
    <x v="0"/>
    <s v="Creative Arts Center of Dallas"/>
    <s v="2360 Laughlin Drive"/>
    <n v="75228"/>
    <n v="1"/>
    <n v="14"/>
    <n v="1"/>
    <n v="15"/>
    <m/>
  </r>
  <r>
    <x v="10"/>
    <x v="0"/>
    <d v="2025-05-01T00:00:00"/>
    <d v="2025-05-31T00:00:00"/>
    <s v="Art of Mosaic (Collins Friday Morning)"/>
    <x v="0"/>
    <s v="Creative Arts Center of Dallas"/>
    <s v="2361 Laughlin Drive"/>
    <n v="75228"/>
    <n v="1"/>
    <n v="14"/>
    <n v="0"/>
    <n v="14"/>
    <m/>
  </r>
  <r>
    <x v="10"/>
    <x v="0"/>
    <d v="2025-05-01T00:00:00"/>
    <d v="2025-05-31T00:00:00"/>
    <s v="Hands in Clay (Trolli Friday Afternoons)"/>
    <x v="0"/>
    <s v="Creative Arts Center of Dallas"/>
    <s v="2360 Laughlin Drive"/>
    <n v="75228"/>
    <n v="1"/>
    <n v="20"/>
    <n v="0"/>
    <n v="20"/>
    <m/>
  </r>
  <r>
    <x v="10"/>
    <x v="0"/>
    <d v="2025-05-01T00:00:00"/>
    <d v="2025-05-31T00:00:00"/>
    <s v="Art of Mosaic (Collins Friday Morning)"/>
    <x v="0"/>
    <s v="Creative Arts Center of Dallas"/>
    <s v="2360 Laughlin Drive"/>
    <n v="75228"/>
    <n v="1"/>
    <n v="8"/>
    <n v="0"/>
    <n v="8"/>
    <m/>
  </r>
  <r>
    <x v="10"/>
    <x v="0"/>
    <d v="2025-05-01T00:00:00"/>
    <d v="2025-05-31T00:00:00"/>
    <s v="Fundamentals of Wheel (Henson Monday Evenings)"/>
    <x v="0"/>
    <s v="Creative Arts Center of Dallas"/>
    <s v="2360 Laughlin Drive"/>
    <n v="75228"/>
    <n v="1"/>
    <n v="12"/>
    <n v="0"/>
    <n v="12"/>
    <m/>
  </r>
  <r>
    <x v="11"/>
    <x v="5"/>
    <d v="2025-05-01T00:00:00"/>
    <d v="2025-05-31T00:00:00"/>
    <s v="Shakespeare Decoded Episode #1 (The Badge of all  our Tribe Mechant of Venice)"/>
    <x v="1"/>
    <s v="Virtual"/>
    <s v="Virtual"/>
    <s v="Virtual"/>
    <n v="1"/>
    <m/>
    <n v="8"/>
    <n v="8"/>
    <m/>
  </r>
  <r>
    <x v="11"/>
    <x v="5"/>
    <d v="2025-05-01T00:00:00"/>
    <d v="2025-05-31T00:00:00"/>
    <s v="Shakespeare Decoded Episode #2 (Much Ado About the Sexual Distrust of Women"/>
    <x v="1"/>
    <s v="Virtual"/>
    <s v="Virtual"/>
    <s v="Virtual"/>
    <n v="1"/>
    <m/>
    <n v="4"/>
    <n v="4"/>
    <m/>
  </r>
  <r>
    <x v="11"/>
    <x v="5"/>
    <d v="2025-05-01T00:00:00"/>
    <d v="2025-05-31T00:00:00"/>
    <s v="Shakespeare Decoded Episode #3 (Free Like an Ariel Bird)"/>
    <x v="1"/>
    <s v="Virtual"/>
    <s v="Virtual"/>
    <s v="Virtual"/>
    <n v="1"/>
    <m/>
    <n v="12"/>
    <n v="12"/>
    <m/>
  </r>
  <r>
    <x v="11"/>
    <x v="5"/>
    <d v="2025-05-01T00:00:00"/>
    <d v="2025-05-31T00:00:00"/>
    <s v="Shakespeare Decoded Episode #4 (What a Noble Mind)"/>
    <x v="1"/>
    <s v="Virtual"/>
    <s v="Virtual"/>
    <s v="Virtual"/>
    <n v="1"/>
    <m/>
    <n v="6"/>
    <n v="6"/>
    <m/>
  </r>
  <r>
    <x v="11"/>
    <x v="5"/>
    <d v="2025-05-01T00:00:00"/>
    <d v="2025-05-31T00:00:00"/>
    <s v="Shakespeare Decoded Episode #5 (Tis the Times' Plague)"/>
    <x v="1"/>
    <s v="Virtual"/>
    <s v="Virtual"/>
    <s v="Virtual"/>
    <n v="1"/>
    <m/>
    <n v="5"/>
    <n v="5"/>
    <m/>
  </r>
  <r>
    <x v="11"/>
    <x v="5"/>
    <d v="2025-05-01T00:00:00"/>
    <d v="2025-05-31T00:00:00"/>
    <s v="Shakespeare Decoded Episode #6 (Oh, Let Me Not Be Mad)"/>
    <x v="1"/>
    <s v="Virtual"/>
    <s v="Virtual"/>
    <s v="Virtual"/>
    <n v="1"/>
    <m/>
    <n v="4"/>
    <n v="4"/>
    <m/>
  </r>
  <r>
    <x v="11"/>
    <x v="5"/>
    <d v="2025-05-01T00:00:00"/>
    <d v="2025-05-31T00:00:00"/>
    <s v="Shakespeare Decoded Episode #7 (Shakespeare in Modern Translation)"/>
    <x v="1"/>
    <s v="Virtual"/>
    <s v="Virtual"/>
    <s v="Virtual"/>
    <n v="1"/>
    <m/>
    <n v="5"/>
    <n v="5"/>
    <m/>
  </r>
  <r>
    <x v="11"/>
    <x v="5"/>
    <d v="2025-05-01T00:00:00"/>
    <d v="2025-05-31T00:00:00"/>
    <s v="Shakespeare Decoded #8 (Political Shakespeare)"/>
    <x v="1"/>
    <s v="Virtual"/>
    <s v="Virtual"/>
    <s v="Virtual"/>
    <n v="1"/>
    <m/>
    <n v="3"/>
    <n v="3"/>
    <m/>
  </r>
  <r>
    <x v="11"/>
    <x v="5"/>
    <d v="2025-05-01T00:00:00"/>
    <d v="2025-05-31T00:00:00"/>
    <s v="Shakespeare Decoded #9 (Shakespeare and Veterans)"/>
    <x v="1"/>
    <s v="Virtual"/>
    <s v="Virtual"/>
    <s v="Virtual"/>
    <n v="1"/>
    <m/>
    <n v="1"/>
    <n v="1"/>
    <m/>
  </r>
  <r>
    <x v="11"/>
    <x v="5"/>
    <d v="2025-05-01T00:00:00"/>
    <d v="2025-05-31T00:00:00"/>
    <s v="Shakespeare Dallas Decoded #10 (Timon of Athens)"/>
    <x v="1"/>
    <s v="Virtual"/>
    <s v="Virtual"/>
    <s v="Virtual"/>
    <n v="1"/>
    <m/>
    <n v="2"/>
    <n v="2"/>
    <m/>
  </r>
  <r>
    <x v="11"/>
    <x v="5"/>
    <d v="2025-05-01T00:00:00"/>
    <d v="2025-05-31T00:00:00"/>
    <s v="Shakespeare Dallas Decoded #11 (Why Hamlet?)"/>
    <x v="1"/>
    <s v="Virtual"/>
    <s v="Virtual"/>
    <s v="Virtual"/>
    <n v="1"/>
    <m/>
    <n v="8"/>
    <n v="8"/>
    <m/>
  </r>
  <r>
    <x v="11"/>
    <x v="5"/>
    <d v="2025-05-01T00:00:00"/>
    <d v="2025-05-31T00:00:00"/>
    <s v="Shakespeare Dallas Decoded #12 Dramatugy and Translatiin as the Gateway to Sakespeare Engagement"/>
    <x v="1"/>
    <s v="Virtual"/>
    <s v="Virtual"/>
    <s v="Virtual"/>
    <n v="1"/>
    <m/>
    <n v="11"/>
    <n v="11"/>
    <n v="14"/>
  </r>
  <r>
    <x v="10"/>
    <x v="0"/>
    <d v="2025-05-01T00:00:00"/>
    <d v="2025-05-31T00:00:00"/>
    <s v="Figure Drawing"/>
    <x v="0"/>
    <s v="Creative Arts Center of Dallas"/>
    <s v="2360 Laughlin Drive"/>
    <n v="75228"/>
    <n v="1"/>
    <n v="8"/>
    <n v="0"/>
    <n v="8"/>
    <m/>
  </r>
  <r>
    <x v="10"/>
    <x v="0"/>
    <d v="2025-05-01T00:00:00"/>
    <d v="2025-05-31T00:00:00"/>
    <s v="Drawing with Color"/>
    <x v="0"/>
    <s v="Creative Arts Center of Dallas"/>
    <s v="2360 Laughlin Drive"/>
    <n v="75228"/>
    <n v="1"/>
    <n v="4"/>
    <n v="0"/>
    <n v="4"/>
    <m/>
  </r>
  <r>
    <x v="10"/>
    <x v="0"/>
    <d v="2025-05-01T00:00:00"/>
    <d v="2025-05-31T00:00:00"/>
    <s v="Modern Resin Jewelry Design (Christy Thursday Mornings)"/>
    <x v="0"/>
    <s v="Creative Arts Center of Dallas"/>
    <s v="2360 Laughlin Drive"/>
    <n v="75228"/>
    <n v="1"/>
    <n v="2"/>
    <n v="0"/>
    <n v="2"/>
    <m/>
  </r>
  <r>
    <x v="12"/>
    <x v="7"/>
    <d v="2025-05-01T00:00:00"/>
    <d v="2025-05-31T00:00:00"/>
    <s v="Student Group Tours, virtual"/>
    <x v="1"/>
    <m/>
    <m/>
    <m/>
    <n v="49"/>
    <n v="3668"/>
    <m/>
    <n v="3668"/>
    <n v="14"/>
  </r>
  <r>
    <x v="12"/>
    <x v="0"/>
    <d v="2025-05-01T00:00:00"/>
    <d v="2025-05-31T00:00:00"/>
    <s v="Student Education Programs, Virtual"/>
    <x v="1"/>
    <m/>
    <m/>
    <m/>
    <n v="37"/>
    <n v="2253"/>
    <m/>
    <n v="2253"/>
    <n v="14"/>
  </r>
  <r>
    <x v="10"/>
    <x v="0"/>
    <d v="2025-05-01T00:00:00"/>
    <d v="2025-05-31T00:00:00"/>
    <s v="Advanced Metal Sculpture (Coan Monday Morning)"/>
    <x v="0"/>
    <s v="Creative Arts Center of Dallas"/>
    <s v="2360 Laughlin Drive"/>
    <n v="75228"/>
    <n v="1"/>
    <n v="8"/>
    <n v="0"/>
    <n v="8"/>
    <m/>
  </r>
  <r>
    <x v="10"/>
    <x v="0"/>
    <d v="2025-05-01T00:00:00"/>
    <d v="2025-05-31T00:00:00"/>
    <s v="All Mosaics Mondays"/>
    <x v="0"/>
    <s v="Creative Arts Center of Dallas"/>
    <s v="2360 Laughlin Drive"/>
    <n v="75228"/>
    <n v="1"/>
    <n v="10"/>
    <n v="0"/>
    <n v="10"/>
    <m/>
  </r>
  <r>
    <x v="10"/>
    <x v="0"/>
    <d v="2025-05-01T00:00:00"/>
    <d v="2025-05-31T00:00:00"/>
    <s v="Stained Glass"/>
    <x v="0"/>
    <s v="Creative Arts Center of Dallas"/>
    <s v="2360 Laughlin Drive"/>
    <n v="75228"/>
    <n v="2"/>
    <n v="3"/>
    <n v="0"/>
    <n v="3"/>
    <m/>
  </r>
  <r>
    <x v="12"/>
    <x v="5"/>
    <d v="2025-05-01T00:00:00"/>
    <d v="2025-05-31T00:00:00"/>
    <s v="Public Programs, Virtual"/>
    <x v="1"/>
    <m/>
    <m/>
    <m/>
    <n v="1"/>
    <n v="86"/>
    <m/>
    <n v="86"/>
    <m/>
  </r>
  <r>
    <x v="10"/>
    <x v="0"/>
    <d v="2025-05-01T00:00:00"/>
    <d v="2025-05-31T00:00:00"/>
    <s v="Teen Storytelling Thru Collage"/>
    <x v="0"/>
    <s v="Creative Arts Center of Dallas"/>
    <s v="2360 Laughlin Drive"/>
    <n v="75228"/>
    <n v="2"/>
    <n v="4"/>
    <n v="0"/>
    <n v="4"/>
    <m/>
  </r>
  <r>
    <x v="12"/>
    <x v="0"/>
    <d v="2025-05-01T00:00:00"/>
    <d v="2025-05-31T00:00:00"/>
    <s v="Professional Programs, Virtual"/>
    <x v="1"/>
    <m/>
    <m/>
    <m/>
    <n v="10"/>
    <n v="852"/>
    <m/>
    <n v="852"/>
    <m/>
  </r>
  <r>
    <x v="10"/>
    <x v="0"/>
    <d v="2025-05-01T00:00:00"/>
    <d v="2025-05-31T00:00:00"/>
    <s v="Int/Adv Art of Handbuilding (Gossett Monday Evenings)"/>
    <x v="0"/>
    <s v="Creative Arts Center of Dallas"/>
    <s v="2360 Laughlin Drive"/>
    <n v="75228"/>
    <n v="2"/>
    <n v="5"/>
    <n v="0"/>
    <n v="5"/>
    <m/>
  </r>
  <r>
    <x v="10"/>
    <x v="0"/>
    <d v="2025-05-01T00:00:00"/>
    <d v="2025-05-31T00:00:00"/>
    <s v="Fundamentals of Wheel (Henson Monday Evenings)"/>
    <x v="0"/>
    <s v="Creative Arts Center of Dallas"/>
    <s v="2360 Laughlin Drive"/>
    <n v="75228"/>
    <n v="2"/>
    <n v="11"/>
    <n v="0"/>
    <n v="11"/>
    <m/>
  </r>
  <r>
    <x v="10"/>
    <x v="0"/>
    <d v="2025-05-01T00:00:00"/>
    <d v="2025-05-31T00:00:00"/>
    <s v="Beginning Oil Basics"/>
    <x v="0"/>
    <s v="Creative Arts Center of Dallas"/>
    <s v="2360 Laughlin Drive"/>
    <n v="75228"/>
    <n v="2"/>
    <n v="8"/>
    <n v="0"/>
    <n v="8"/>
    <m/>
  </r>
  <r>
    <x v="10"/>
    <x v="0"/>
    <d v="2025-05-01T00:00:00"/>
    <d v="2025-05-31T00:00:00"/>
    <s v="Sewing with Fabric and Leather"/>
    <x v="0"/>
    <s v="Creative Arts Center of Dallas"/>
    <s v="2360 Laughlin Drive"/>
    <n v="75228"/>
    <n v="2"/>
    <n v="5"/>
    <n v="2"/>
    <n v="7"/>
    <m/>
  </r>
  <r>
    <x v="10"/>
    <x v="0"/>
    <d v="2025-05-01T00:00:00"/>
    <d v="2025-05-31T00:00:00"/>
    <s v="Stained Glass"/>
    <x v="0"/>
    <s v="Creative Arts Center of Dallas"/>
    <s v="2360 Laughlin Drive"/>
    <n v="75228"/>
    <n v="2"/>
    <n v="5"/>
    <n v="0"/>
    <n v="5"/>
    <m/>
  </r>
  <r>
    <x v="10"/>
    <x v="0"/>
    <d v="2025-05-01T00:00:00"/>
    <d v="2025-05-31T00:00:00"/>
    <s v="Beg/Int Jewelry Fabrication"/>
    <x v="0"/>
    <s v="Creative Arts Center of Dallas"/>
    <s v="2360 Laughlin Drive"/>
    <n v="75228"/>
    <n v="2"/>
    <n v="2"/>
    <n v="0"/>
    <n v="2"/>
    <m/>
  </r>
  <r>
    <x v="10"/>
    <x v="0"/>
    <d v="2025-05-01T00:00:00"/>
    <d v="2025-05-31T00:00:00"/>
    <s v="Beginner Painting"/>
    <x v="0"/>
    <s v="Creative Arts Center of Dallas"/>
    <s v="2360 Laughlin Drive"/>
    <n v="75228"/>
    <n v="2"/>
    <n v="18"/>
    <n v="0"/>
    <n v="18"/>
    <m/>
  </r>
  <r>
    <x v="10"/>
    <x v="0"/>
    <d v="2025-05-01T00:00:00"/>
    <d v="2025-05-31T00:00:00"/>
    <s v="Int/Adv Art of Handbuilding (Gossett Monday Evenings)"/>
    <x v="0"/>
    <s v="Creative Arts Center of Dallas"/>
    <s v="2360 Laughlin Drive"/>
    <n v="75228"/>
    <n v="1"/>
    <n v="6"/>
    <n v="0"/>
    <n v="6"/>
    <m/>
  </r>
  <r>
    <x v="10"/>
    <x v="0"/>
    <d v="2025-05-01T00:00:00"/>
    <d v="2025-05-31T00:00:00"/>
    <s v="Tufting Intensive (M-T-W 5/12 - 23 Evenings)"/>
    <x v="0"/>
    <s v="Creative Arts Center of Dallas"/>
    <s v="2360 Laughlin Drive"/>
    <n v="75228"/>
    <n v="1"/>
    <n v="12"/>
    <n v="0"/>
    <n v="12"/>
    <m/>
  </r>
  <r>
    <x v="10"/>
    <x v="0"/>
    <d v="2025-05-01T00:00:00"/>
    <d v="2025-05-31T00:00:00"/>
    <s v="Beginner Painting"/>
    <x v="0"/>
    <s v="Creative Arts Center of Dallas"/>
    <s v="2360 Laughlin Drive"/>
    <n v="75228"/>
    <n v="1"/>
    <n v="9"/>
    <n v="0"/>
    <n v="9"/>
    <m/>
  </r>
  <r>
    <x v="10"/>
    <x v="0"/>
    <d v="2025-05-01T00:00:00"/>
    <d v="2025-05-31T00:00:00"/>
    <s v="Fundamentals of Wheel (Henson Monday Evenings)"/>
    <x v="0"/>
    <s v="Creative Arts Center of Dallas"/>
    <s v="2360 Laughlin Drive"/>
    <n v="75228"/>
    <n v="1"/>
    <n v="16"/>
    <n v="0"/>
    <n v="16"/>
    <m/>
  </r>
  <r>
    <x v="10"/>
    <x v="0"/>
    <d v="2025-05-01T00:00:00"/>
    <d v="2025-05-31T00:00:00"/>
    <s v="Fundamentals of Wheel (Henson Monday Evenings)"/>
    <x v="0"/>
    <s v="Creative Arts Center of Dallas"/>
    <s v="2360 Laughlin Drive"/>
    <n v="75228"/>
    <n v="1"/>
    <n v="20"/>
    <n v="1"/>
    <n v="21"/>
    <m/>
  </r>
  <r>
    <x v="10"/>
    <x v="0"/>
    <d v="2025-05-01T00:00:00"/>
    <d v="2025-05-31T00:00:00"/>
    <s v="Beg/Int Jewelry Fabrication"/>
    <x v="0"/>
    <s v="Creative Arts Center of Dallas"/>
    <s v="2360 Laughlin Drive"/>
    <n v="75228"/>
    <n v="1"/>
    <n v="14"/>
    <n v="0"/>
    <n v="14"/>
    <m/>
  </r>
  <r>
    <x v="10"/>
    <x v="0"/>
    <d v="2025-05-01T00:00:00"/>
    <d v="2025-05-31T00:00:00"/>
    <s v="Metal Sculpture"/>
    <x v="0"/>
    <s v="Creative Arts Center of Dallas"/>
    <s v="2360 Laughlin Drive"/>
    <n v="75228"/>
    <n v="1"/>
    <n v="8"/>
    <n v="0"/>
    <n v="8"/>
    <m/>
  </r>
  <r>
    <x v="10"/>
    <x v="0"/>
    <d v="2025-05-01T00:00:00"/>
    <d v="2025-05-31T00:00:00"/>
    <s v="Broken Dish Mosaic (Picassiette) (Thomas Saturday Morning)"/>
    <x v="0"/>
    <s v="Creative Arts Center of Dallas"/>
    <s v="2361 Laughlin Drive"/>
    <n v="75229"/>
    <n v="1"/>
    <n v="14"/>
    <n v="0"/>
    <n v="14"/>
    <m/>
  </r>
  <r>
    <x v="10"/>
    <x v="0"/>
    <d v="2025-05-01T00:00:00"/>
    <d v="2025-05-31T00:00:00"/>
    <s v="Beginner Oil Painting from Photos"/>
    <x v="0"/>
    <s v="Creative Arts Center of Dallas"/>
    <s v="2360 Laughlin Drive"/>
    <n v="75228"/>
    <n v="1"/>
    <n v="20"/>
    <n v="0"/>
    <n v="20"/>
    <m/>
  </r>
  <r>
    <x v="10"/>
    <x v="0"/>
    <d v="2025-05-01T00:00:00"/>
    <d v="2025-05-31T00:00:00"/>
    <s v="Stone Carving"/>
    <x v="0"/>
    <s v="Creative Arts Center of Dallas"/>
    <s v="2360 Laughlin Drive"/>
    <n v="75228"/>
    <n v="1"/>
    <n v="14"/>
    <n v="0"/>
    <n v="14"/>
    <m/>
  </r>
  <r>
    <x v="10"/>
    <x v="0"/>
    <d v="2025-05-01T00:00:00"/>
    <d v="2025-05-31T00:00:00"/>
    <s v="Contemporary 3D Collage (5/24 Workshop)"/>
    <x v="0"/>
    <s v="Creative Arts Center of Dallas"/>
    <s v="2360 Laughlin Drive"/>
    <n v="75228"/>
    <n v="1"/>
    <n v="10"/>
    <n v="0"/>
    <n v="10"/>
    <m/>
  </r>
  <r>
    <x v="10"/>
    <x v="0"/>
    <d v="2025-05-01T00:00:00"/>
    <d v="2025-05-31T00:00:00"/>
    <s v="Fundamentals of Wheel (Gossett Saturday Morning)"/>
    <x v="0"/>
    <s v="Creative Arts Center of Dallas"/>
    <s v="2360 Laughlin Drive"/>
    <n v="75228"/>
    <n v="1"/>
    <n v="20"/>
    <n v="0"/>
    <n v="20"/>
    <m/>
  </r>
  <r>
    <x v="10"/>
    <x v="0"/>
    <d v="2025-05-01T00:00:00"/>
    <d v="2025-05-31T00:00:00"/>
    <s v="Fundamentals of Wheel (Portnoy Saturday Mornings)"/>
    <x v="0"/>
    <s v="Creative Arts Center of Dallas"/>
    <s v="2360 Laughlin Drive"/>
    <n v="75228"/>
    <n v="1"/>
    <n v="10"/>
    <n v="0"/>
    <n v="10"/>
    <m/>
  </r>
  <r>
    <x v="10"/>
    <x v="0"/>
    <d v="2025-05-01T00:00:00"/>
    <d v="2025-05-31T00:00:00"/>
    <s v="Metal Sculpture (Soto Saturday Morning)"/>
    <x v="0"/>
    <s v="Creative Arts Center of Dallas"/>
    <s v="2360 Laughlin Drive"/>
    <n v="75228"/>
    <n v="1"/>
    <n v="2"/>
    <n v="0"/>
    <n v="2"/>
    <m/>
  </r>
  <r>
    <x v="10"/>
    <x v="0"/>
    <d v="2025-05-01T00:00:00"/>
    <d v="2025-05-31T00:00:00"/>
    <s v="Broken Dish Mosaic (Picassiette) (Thomas Saturday Morning)"/>
    <x v="0"/>
    <s v="Creative Arts Center of Dallas"/>
    <s v="2360 Laughlin Drive"/>
    <n v="75228"/>
    <n v="1"/>
    <n v="8"/>
    <n v="0"/>
    <n v="8"/>
    <m/>
  </r>
  <r>
    <x v="10"/>
    <x v="0"/>
    <d v="2025-05-01T00:00:00"/>
    <d v="2025-05-31T00:00:00"/>
    <s v="Beginner Oil Painting from Photos (Kramer Saturday Morning)"/>
    <x v="0"/>
    <s v="Creative Arts Center of Dallas"/>
    <s v="2360 Laughlin Drive"/>
    <n v="75228"/>
    <n v="1"/>
    <n v="11"/>
    <n v="0"/>
    <n v="11"/>
    <m/>
  </r>
  <r>
    <x v="10"/>
    <x v="0"/>
    <d v="2025-05-01T00:00:00"/>
    <d v="2025-05-31T00:00:00"/>
    <s v="Stone Carving (Warwick Saturday Morning)"/>
    <x v="0"/>
    <s v="Creative Arts Center of Dallas"/>
    <s v="2360 Laughlin Drive"/>
    <n v="75228"/>
    <n v="1"/>
    <n v="6"/>
    <n v="0"/>
    <n v="6"/>
    <m/>
  </r>
  <r>
    <x v="10"/>
    <x v="0"/>
    <d v="2025-05-01T00:00:00"/>
    <d v="2025-05-31T00:00:00"/>
    <s v="Print the Garden (5/31 Workshop)"/>
    <x v="0"/>
    <s v="Creative Arts Center of Dallas"/>
    <s v="2360 Laughlin Drive"/>
    <n v="75228"/>
    <n v="1"/>
    <n v="3"/>
    <n v="0"/>
    <n v="3"/>
    <m/>
  </r>
  <r>
    <x v="10"/>
    <x v="0"/>
    <d v="2025-05-01T00:00:00"/>
    <d v="2025-05-31T00:00:00"/>
    <s v="Fundamentals of Wheel (Gossett Saturday Afternoon S2)"/>
    <x v="0"/>
    <s v="Creative Arts Center of Dallas"/>
    <s v="2360 Laughlin Drive"/>
    <n v="75228"/>
    <n v="1"/>
    <n v="4"/>
    <n v="0"/>
    <n v="4"/>
    <m/>
  </r>
  <r>
    <x v="10"/>
    <x v="0"/>
    <d v="2025-05-01T00:00:00"/>
    <d v="2025-05-31T00:00:00"/>
    <s v="Fundamentals of Wheel (Henson Monday Evenings)"/>
    <x v="0"/>
    <s v="Creative Arts Center of Dallas"/>
    <s v="2360 Laughlin Drive"/>
    <n v="75228"/>
    <n v="1"/>
    <n v="4"/>
    <n v="0"/>
    <n v="4"/>
    <m/>
  </r>
  <r>
    <x v="10"/>
    <x v="0"/>
    <d v="2025-05-01T00:00:00"/>
    <d v="2025-05-31T00:00:00"/>
    <s v="Int/Adv Wheel (Trolli Thursday Evenings)"/>
    <x v="0"/>
    <s v="Creative Arts Center of Dallas"/>
    <s v="2360 Laughlin Drive"/>
    <n v="75228"/>
    <n v="1"/>
    <n v="20"/>
    <n v="0"/>
    <n v="20"/>
    <m/>
  </r>
  <r>
    <x v="10"/>
    <x v="0"/>
    <d v="2025-05-01T00:00:00"/>
    <d v="2025-05-31T00:00:00"/>
    <s v="Fused Glass (Flynn Saturday Afternoons)"/>
    <x v="0"/>
    <s v="Creative Arts Center of Dallas"/>
    <s v="2360 Laughlin Drive"/>
    <n v="75228"/>
    <n v="1"/>
    <n v="16"/>
    <n v="0"/>
    <n v="16"/>
    <m/>
  </r>
  <r>
    <x v="10"/>
    <x v="0"/>
    <d v="2025-05-01T00:00:00"/>
    <d v="2025-05-31T00:00:00"/>
    <s v="Int/Adv Oil Painting from Photos"/>
    <x v="0"/>
    <s v="Creative Arts Center of Dallas"/>
    <s v="2360 Laughlin Drive"/>
    <n v="75228"/>
    <n v="1"/>
    <n v="9"/>
    <n v="0"/>
    <n v="9"/>
    <m/>
  </r>
  <r>
    <x v="10"/>
    <x v="0"/>
    <d v="2025-05-01T00:00:00"/>
    <d v="2025-05-31T00:00:00"/>
    <s v="Simple Bookmaking: Coptic Binding (5/3 Workshop)"/>
    <x v="0"/>
    <s v="Paper Arts"/>
    <s v="118 N. Peak Street"/>
    <n v="75226"/>
    <n v="1"/>
    <n v="4"/>
    <n v="0"/>
    <n v="4"/>
    <m/>
  </r>
  <r>
    <x v="10"/>
    <x v="0"/>
    <d v="2025-05-01T00:00:00"/>
    <d v="2025-05-31T00:00:00"/>
    <s v="Int/Adv Wheel (Portnoy Saturday Afternoons)"/>
    <x v="0"/>
    <s v="Creative Arts Center of Dallas"/>
    <s v="2360 Laughlin Drive"/>
    <n v="75228"/>
    <n v="1"/>
    <n v="10"/>
    <n v="0"/>
    <n v="10"/>
    <m/>
  </r>
  <r>
    <x v="10"/>
    <x v="0"/>
    <d v="2025-05-01T00:00:00"/>
    <d v="2025-05-31T00:00:00"/>
    <s v="Fused Glass (Flynn Saturday Afternoons)"/>
    <x v="0"/>
    <s v="Creative Arts Center of Dallas"/>
    <s v="2360 Laughlin Drive"/>
    <n v="75228"/>
    <n v="1"/>
    <n v="6"/>
    <n v="0"/>
    <n v="6"/>
    <m/>
  </r>
  <r>
    <x v="10"/>
    <x v="0"/>
    <d v="2025-05-01T00:00:00"/>
    <d v="2025-05-31T00:00:00"/>
    <s v="Int/Adv Oil Painting from Photos (Kramer Saturday Afternoon)"/>
    <x v="0"/>
    <s v="Creative Arts Center of Dallas"/>
    <s v="2360 Laughlin Drive"/>
    <n v="75228"/>
    <n v="1"/>
    <n v="7"/>
    <n v="0"/>
    <n v="7"/>
    <m/>
  </r>
  <r>
    <x v="10"/>
    <x v="0"/>
    <d v="2025-05-01T00:00:00"/>
    <d v="2025-05-31T00:00:00"/>
    <s v="Fundamentals of Wheel (Henson Monday Evenings)"/>
    <x v="0"/>
    <s v="Creative Arts Center of Dallas"/>
    <s v="2360 Laughlin Drive"/>
    <n v="75228"/>
    <n v="1"/>
    <n v="12"/>
    <n v="0"/>
    <n v="12"/>
    <m/>
  </r>
  <r>
    <x v="10"/>
    <x v="0"/>
    <d v="2025-05-01T00:00:00"/>
    <d v="2025-05-31T00:00:00"/>
    <s v="Stone Carving"/>
    <x v="0"/>
    <s v="Creative Arts Center of Dallas"/>
    <s v="2360 Laughlin Drive"/>
    <n v="75228"/>
    <n v="1"/>
    <n v="10"/>
    <n v="0"/>
    <n v="10"/>
    <m/>
  </r>
  <r>
    <x v="10"/>
    <x v="0"/>
    <d v="2025-05-01T00:00:00"/>
    <d v="2025-05-31T00:00:00"/>
    <s v="Live Model Lab (Sunday 5/18/25, 10:00 AM - 1:00 PM)"/>
    <x v="0"/>
    <s v="Creative Arts Center of Dallas"/>
    <s v="2360 Laughlin Drive"/>
    <n v="75228"/>
    <n v="1"/>
    <n v="8"/>
    <n v="0"/>
    <n v="8"/>
    <m/>
  </r>
  <r>
    <x v="10"/>
    <x v="0"/>
    <d v="2025-05-01T00:00:00"/>
    <d v="2025-05-31T00:00:00"/>
    <s v="Live Model Lab"/>
    <x v="0"/>
    <s v="Creative Arts Center of Dallas"/>
    <s v="2360 Laughlin Drive"/>
    <n v="75228"/>
    <n v="1"/>
    <n v="5"/>
    <n v="0"/>
    <n v="5"/>
    <m/>
  </r>
  <r>
    <x v="10"/>
    <x v="0"/>
    <d v="2025-05-01T00:00:00"/>
    <d v="2025-05-31T00:00:00"/>
    <s v="Live Model Lab (Sunday 5/25/25, 10:00 AM - 1:00 PM)"/>
    <x v="0"/>
    <s v="Creative Arts Center of Dallas"/>
    <s v="2360 Laughlin Drive"/>
    <n v="75228"/>
    <n v="1"/>
    <n v="8"/>
    <n v="0"/>
    <n v="8"/>
    <m/>
  </r>
  <r>
    <x v="10"/>
    <x v="0"/>
    <d v="2025-05-01T00:00:00"/>
    <d v="2025-05-31T00:00:00"/>
    <s v="Introduction to Watercolor (Sunday 5/4)"/>
    <x v="0"/>
    <s v="Creative Arts Center of Dallas"/>
    <s v="2361 Laughlin Drive"/>
    <n v="75229"/>
    <n v="1"/>
    <n v="9"/>
    <n v="0"/>
    <n v="9"/>
    <m/>
  </r>
  <r>
    <x v="10"/>
    <x v="0"/>
    <d v="2025-05-01T00:00:00"/>
    <d v="2025-05-31T00:00:00"/>
    <s v="Fundamentals of Wheel (Henson Monday Evenings)"/>
    <x v="0"/>
    <s v="Creative Arts Center of Dallas"/>
    <s v="2360 Laughlin Drive"/>
    <n v="75228"/>
    <n v="1"/>
    <n v="20"/>
    <n v="0"/>
    <n v="20"/>
    <m/>
  </r>
  <r>
    <x v="10"/>
    <x v="0"/>
    <d v="2025-05-01T00:00:00"/>
    <d v="2025-05-31T00:00:00"/>
    <s v="Start Your Next Creative Chapter (5/11 Workshop)"/>
    <x v="0"/>
    <s v="Creative Arts Center of Dallas"/>
    <s v="2359 Laughlin Drive"/>
    <n v="75227"/>
    <n v="1"/>
    <n v="3"/>
    <n v="0"/>
    <n v="3"/>
    <m/>
  </r>
  <r>
    <x v="10"/>
    <x v="0"/>
    <d v="2025-05-01T00:00:00"/>
    <d v="2025-05-31T00:00:00"/>
    <s v="Fundamentals of Wheel (Teran Sunday Afternoon)"/>
    <x v="0"/>
    <s v="Creative Arts Center of Dallas"/>
    <s v="2360 Laughlin Drive"/>
    <n v="75228"/>
    <n v="1"/>
    <n v="9"/>
    <n v="0"/>
    <n v="9"/>
    <m/>
  </r>
  <r>
    <x v="10"/>
    <x v="0"/>
    <d v="2025-05-01T00:00:00"/>
    <d v="2025-05-31T00:00:00"/>
    <s v="Book Sculpture (Sunday 5/4 Afternoon)"/>
    <x v="0"/>
    <s v="Creative Arts Center of Dallas"/>
    <s v="2360 Laughlin Drive"/>
    <n v="75228"/>
    <n v="1"/>
    <n v="4"/>
    <n v="0"/>
    <n v="4"/>
    <m/>
  </r>
  <r>
    <x v="10"/>
    <x v="0"/>
    <d v="2025-05-01T00:00:00"/>
    <d v="2025-05-31T00:00:00"/>
    <s v="Fundamentals of Wheel (Henson Monday Evenings)"/>
    <x v="0"/>
    <s v="Creative Arts Center of Dallas"/>
    <s v="2360 Laughlin Drive"/>
    <n v="75228"/>
    <n v="1"/>
    <n v="20"/>
    <n v="0"/>
    <n v="20"/>
    <m/>
  </r>
  <r>
    <x v="10"/>
    <x v="0"/>
    <d v="2025-05-01T00:00:00"/>
    <d v="2025-05-31T00:00:00"/>
    <s v="Fundamentals of Wheel (Henson Monday Evenings)"/>
    <x v="0"/>
    <s v="Creative Arts Center of Dallas"/>
    <s v="2360 Laughlin Drive"/>
    <n v="75228"/>
    <n v="1"/>
    <n v="16"/>
    <n v="0"/>
    <n v="16"/>
    <m/>
  </r>
  <r>
    <x v="10"/>
    <x v="0"/>
    <d v="2025-05-01T00:00:00"/>
    <d v="2025-05-31T00:00:00"/>
    <s v="Fused Glass (Flynn Saturday Afternoons)"/>
    <x v="0"/>
    <s v="Creative Arts Center of Dallas"/>
    <s v="2360 Laughlin Drive"/>
    <n v="75228"/>
    <n v="1"/>
    <n v="12"/>
    <n v="0"/>
    <n v="12"/>
    <m/>
  </r>
  <r>
    <x v="10"/>
    <x v="0"/>
    <d v="2025-05-01T00:00:00"/>
    <d v="2025-05-31T00:00:00"/>
    <s v="Hands in Clay (German Thursday Afternoons S2)"/>
    <x v="0"/>
    <s v="Creative Arts Center of Dallas"/>
    <s v="2360 Laughlin Drive"/>
    <n v="75228"/>
    <n v="1"/>
    <n v="4"/>
    <n v="0"/>
    <n v="4"/>
    <m/>
  </r>
  <r>
    <x v="10"/>
    <x v="0"/>
    <d v="2025-05-01T00:00:00"/>
    <d v="2025-05-31T00:00:00"/>
    <s v="Hands in Clay (German Thursday Afternoons)"/>
    <x v="0"/>
    <s v="Creative Arts Center of Dallas"/>
    <s v="2360 Laughlin Drive"/>
    <n v="75228"/>
    <n v="1"/>
    <n v="8"/>
    <n v="0"/>
    <n v="8"/>
    <m/>
  </r>
  <r>
    <x v="10"/>
    <x v="0"/>
    <d v="2025-05-01T00:00:00"/>
    <d v="2025-05-31T00:00:00"/>
    <s v="Int/Adv Oil Painting from Photos"/>
    <x v="0"/>
    <s v="Creative Arts Center of Dallas"/>
    <s v="2360 Laughlin Drive"/>
    <n v="75228"/>
    <n v="1"/>
    <n v="14"/>
    <n v="0"/>
    <n v="14"/>
    <m/>
  </r>
  <r>
    <x v="10"/>
    <x v="0"/>
    <d v="2025-05-01T00:00:00"/>
    <d v="2025-05-31T00:00:00"/>
    <s v="Wild Side of Watercolor"/>
    <x v="0"/>
    <s v="Creative Arts Center of Dallas"/>
    <s v="2360 Laughlin Drive"/>
    <n v="75228"/>
    <n v="1"/>
    <n v="20"/>
    <n v="0"/>
    <n v="20"/>
    <m/>
  </r>
  <r>
    <x v="10"/>
    <x v="0"/>
    <d v="2025-05-01T00:00:00"/>
    <d v="2025-05-31T00:00:00"/>
    <s v="Candice Methe Pinch Pot to Pouring Vessels"/>
    <x v="0"/>
    <s v="Creative Arts Center of Dallas"/>
    <s v="2360 Laughlin Drive"/>
    <n v="75228"/>
    <n v="1"/>
    <n v="32"/>
    <n v="0"/>
    <n v="32"/>
    <m/>
  </r>
  <r>
    <x v="10"/>
    <x v="0"/>
    <d v="2025-05-01T00:00:00"/>
    <d v="2025-05-31T00:00:00"/>
    <s v="Hands in Clay (German Thursday Afternoons)"/>
    <x v="0"/>
    <s v="Creative Arts Center of Dallas"/>
    <s v="2360 Laughlin Drive"/>
    <n v="75228"/>
    <n v="1"/>
    <n v="6"/>
    <n v="0"/>
    <n v="6"/>
    <m/>
  </r>
  <r>
    <x v="10"/>
    <x v="0"/>
    <d v="2025-05-01T00:00:00"/>
    <d v="2025-05-31T00:00:00"/>
    <s v="Fused Glass (Flynn Thursday Afternoons)"/>
    <x v="0"/>
    <s v="Creative Arts Center of Dallas"/>
    <s v="2360 Laughlin Drive"/>
    <n v="75228"/>
    <n v="1"/>
    <n v="10"/>
    <n v="0"/>
    <n v="10"/>
    <m/>
  </r>
  <r>
    <x v="10"/>
    <x v="0"/>
    <d v="2025-05-01T00:00:00"/>
    <d v="2025-05-31T00:00:00"/>
    <s v="Int/Adv Oil Painting from Photos (Kramer Thursday Afternoon)"/>
    <x v="0"/>
    <s v="Creative Arts Center of Dallas"/>
    <s v="2360 Laughlin Drive"/>
    <n v="75228"/>
    <n v="1"/>
    <n v="10"/>
    <n v="0"/>
    <n v="10"/>
    <m/>
  </r>
  <r>
    <x v="10"/>
    <x v="0"/>
    <d v="2025-05-01T00:00:00"/>
    <d v="2025-05-31T00:00:00"/>
    <s v="Wild Side of Watercolor (Janece Thursday Afternoon)"/>
    <x v="0"/>
    <s v="Creative Arts Center of Dallas"/>
    <s v="2360 Laughlin Drive"/>
    <n v="75228"/>
    <n v="1"/>
    <n v="22"/>
    <n v="0"/>
    <n v="22"/>
    <m/>
  </r>
  <r>
    <x v="10"/>
    <x v="0"/>
    <d v="2025-05-01T00:00:00"/>
    <d v="2025-05-31T00:00:00"/>
    <s v="Fundamentals of Handbuilding (Portnoy Thursday Evenings)"/>
    <x v="0"/>
    <s v="Creative Arts Center of Dallas"/>
    <s v="2360 Laughlin Drive"/>
    <n v="75228"/>
    <n v="1"/>
    <n v="14"/>
    <n v="0"/>
    <n v="14"/>
    <m/>
  </r>
  <r>
    <x v="10"/>
    <x v="0"/>
    <d v="2025-05-01T00:00:00"/>
    <d v="2025-05-31T00:00:00"/>
    <s v="Int/Adv Wheel (Trolli Thursday Evenings)"/>
    <x v="0"/>
    <s v="Creative Arts Center of Dallas"/>
    <s v="2360 Laughlin Drive"/>
    <n v="75228"/>
    <n v="1"/>
    <n v="22"/>
    <n v="0"/>
    <n v="22"/>
    <m/>
  </r>
  <r>
    <x v="10"/>
    <x v="0"/>
    <d v="2025-05-01T00:00:00"/>
    <d v="2025-05-31T00:00:00"/>
    <s v="Drawing 1"/>
    <x v="0"/>
    <s v="Creative Arts Center of Dallas"/>
    <s v="2360 Laughlin Drive"/>
    <n v="75228"/>
    <n v="1"/>
    <n v="8"/>
    <n v="0"/>
    <n v="8"/>
    <m/>
  </r>
  <r>
    <x v="10"/>
    <x v="0"/>
    <d v="2025-05-01T00:00:00"/>
    <d v="2025-05-31T00:00:00"/>
    <s v="Fused Glass (Flynn Saturday Afternoons)"/>
    <x v="0"/>
    <s v="Creative Arts Center of Dallas"/>
    <s v="2360 Laughlin Drive"/>
    <n v="75228"/>
    <n v="4"/>
    <n v="12"/>
    <n v="0"/>
    <n v="12"/>
    <m/>
  </r>
  <r>
    <x v="10"/>
    <x v="0"/>
    <d v="2025-05-01T00:00:00"/>
    <d v="2025-05-31T00:00:00"/>
    <s v="Lost Wax Casting"/>
    <x v="0"/>
    <s v="Creative Arts Center of Dallas"/>
    <s v="2360 Laughlin Drive"/>
    <n v="75228"/>
    <n v="1"/>
    <n v="8"/>
    <n v="0"/>
    <n v="8"/>
    <m/>
  </r>
  <r>
    <x v="10"/>
    <x v="0"/>
    <d v="2025-05-01T00:00:00"/>
    <d v="2025-05-31T00:00:00"/>
    <s v="Metal Sculpture"/>
    <x v="0"/>
    <s v="Creative Arts Center of Dallas"/>
    <s v="2360 Laughlin Drive"/>
    <n v="75228"/>
    <n v="2"/>
    <n v="6"/>
    <n v="0"/>
    <n v="6"/>
    <m/>
  </r>
  <r>
    <x v="10"/>
    <x v="0"/>
    <d v="2025-05-01T00:00:00"/>
    <d v="2025-05-31T00:00:00"/>
    <s v="Beginner Oil Painting from Photos"/>
    <x v="0"/>
    <s v="Creative Arts Center of Dallas"/>
    <s v="2360 Laughlin Drive"/>
    <n v="75228"/>
    <n v="2"/>
    <n v="18"/>
    <n v="0"/>
    <n v="18"/>
    <m/>
  </r>
  <r>
    <x v="10"/>
    <x v="0"/>
    <d v="2025-05-01T00:00:00"/>
    <d v="2025-05-31T00:00:00"/>
    <s v="Watercolor Fundamentals (Byfield Tuesday Mornings)"/>
    <x v="0"/>
    <s v="Creative Arts Center of Dallas"/>
    <s v="2360 Laughlin Drive"/>
    <n v="75228"/>
    <n v="2"/>
    <n v="10"/>
    <n v="2"/>
    <n v="12"/>
    <m/>
  </r>
  <r>
    <x v="10"/>
    <x v="0"/>
    <d v="2025-05-01T00:00:00"/>
    <d v="2025-05-31T00:00:00"/>
    <s v="Fundamentals of Handbuilding (Portnoy Thursday Evenings)"/>
    <x v="0"/>
    <s v="Creative Arts Center of Dallas"/>
    <s v="2360 Laughlin Drive"/>
    <n v="75228"/>
    <n v="2"/>
    <n v="12"/>
    <n v="2"/>
    <n v="14"/>
    <m/>
  </r>
  <r>
    <x v="10"/>
    <x v="0"/>
    <d v="2025-05-01T00:00:00"/>
    <d v="2025-05-31T00:00:00"/>
    <s v="Int/Adv Wheel (Trolli Thursday Evenings)"/>
    <x v="0"/>
    <s v="Creative Arts Center of Dallas"/>
    <s v="2360 Laughlin Drive"/>
    <n v="75228"/>
    <n v="2"/>
    <n v="7"/>
    <n v="2"/>
    <n v="9"/>
    <m/>
  </r>
  <r>
    <x v="10"/>
    <x v="0"/>
    <d v="2025-05-01T00:00:00"/>
    <d v="2025-05-31T00:00:00"/>
    <s v="Figure Drawing (Smith Thursday Evenings)"/>
    <x v="0"/>
    <s v="Creative Arts Center of Dallas"/>
    <s v="2360 Laughlin Drive"/>
    <n v="75228"/>
    <n v="2"/>
    <n v="10"/>
    <n v="0"/>
    <n v="10"/>
    <m/>
  </r>
  <r>
    <x v="10"/>
    <x v="0"/>
    <d v="2025-05-01T00:00:00"/>
    <d v="2025-05-31T00:00:00"/>
    <s v="Lost Wax Casting (Swann Thursday Evening)"/>
    <x v="0"/>
    <s v="Paper Arts"/>
    <s v="118 N. Peak Street"/>
    <n v="75226"/>
    <n v="2"/>
    <n v="6"/>
    <n v="0"/>
    <n v="6"/>
    <m/>
  </r>
  <r>
    <x v="10"/>
    <x v="0"/>
    <d v="2025-05-01T00:00:00"/>
    <d v="2025-05-31T00:00:00"/>
    <s v="Beginner Oil Painting from Photos (Kramer Thursday Evening)"/>
    <x v="0"/>
    <s v="Creative Arts Center of Dallas"/>
    <s v="2360 Laughlin Drive"/>
    <n v="75228"/>
    <n v="3"/>
    <n v="10"/>
    <n v="0"/>
    <n v="10"/>
    <m/>
  </r>
  <r>
    <x v="10"/>
    <x v="0"/>
    <d v="2025-05-01T00:00:00"/>
    <d v="2025-05-31T00:00:00"/>
    <s v="Hands in Clay (German Thursday Afternoons)"/>
    <x v="0"/>
    <s v="Creative Arts Center of Dallas"/>
    <s v="2360 Laughlin Drive"/>
    <n v="75228"/>
    <n v="3"/>
    <n v="10"/>
    <n v="0"/>
    <n v="10"/>
    <m/>
  </r>
  <r>
    <x v="10"/>
    <x v="0"/>
    <d v="2025-05-01T00:00:00"/>
    <d v="2025-05-31T00:00:00"/>
    <s v="Drawing 1"/>
    <x v="0"/>
    <s v="Encaustic Center"/>
    <s v="580 W Arapaho Rd"/>
    <n v="75080"/>
    <n v="3"/>
    <n v="4"/>
    <n v="0"/>
    <n v="4"/>
    <m/>
  </r>
  <r>
    <x v="10"/>
    <x v="0"/>
    <d v="2025-05-01T00:00:00"/>
    <d v="2025-05-31T00:00:00"/>
    <s v="Int/Adv Jewelry Fabrication (Swann Tuesday Morning)"/>
    <x v="0"/>
    <s v="Creative Arts Center of Dallas"/>
    <s v="2360 Laughlin Drive"/>
    <n v="75228"/>
    <n v="3"/>
    <n v="6"/>
    <n v="0"/>
    <n v="6"/>
    <m/>
  </r>
  <r>
    <x v="10"/>
    <x v="0"/>
    <d v="2025-05-01T00:00:00"/>
    <d v="2025-05-31T00:00:00"/>
    <s v="Watercolor Fundamentals (Byfield Tuesday Mornings)"/>
    <x v="0"/>
    <s v="Creative Arts Center of Dallas"/>
    <s v="2360 Laughlin Drive"/>
    <n v="75228"/>
    <n v="3"/>
    <n v="9"/>
    <n v="0"/>
    <n v="9"/>
    <m/>
  </r>
  <r>
    <x v="10"/>
    <x v="0"/>
    <d v="2025-05-01T00:00:00"/>
    <d v="2025-05-31T00:00:00"/>
    <s v="Stone Carving"/>
    <x v="0"/>
    <s v="Creative Arts Center of Dallas"/>
    <s v="2361 Laughlin Drive"/>
    <n v="75229"/>
    <n v="3"/>
    <n v="3"/>
    <n v="0"/>
    <n v="3"/>
    <m/>
  </r>
  <r>
    <x v="10"/>
    <x v="0"/>
    <d v="2025-05-01T00:00:00"/>
    <d v="2025-05-31T00:00:00"/>
    <s v="Hands in Clay (German Tuesday Mornings)"/>
    <x v="0"/>
    <s v="Creative Arts Center of Dallas"/>
    <s v="2360 Laughlin Drive"/>
    <n v="75228"/>
    <n v="3"/>
    <n v="10"/>
    <n v="0"/>
    <n v="10"/>
    <m/>
  </r>
  <r>
    <x v="10"/>
    <x v="0"/>
    <d v="2025-05-01T00:00:00"/>
    <d v="2025-05-31T00:00:00"/>
    <s v="Int/Adv Jewelry Fabrication (Swann Tuesday Morning)"/>
    <x v="0"/>
    <s v="Creative Arts Center of Dallas"/>
    <s v="2360 Laughlin Drive"/>
    <n v="75228"/>
    <n v="3"/>
    <n v="5"/>
    <n v="3"/>
    <n v="8"/>
    <m/>
  </r>
  <r>
    <x v="10"/>
    <x v="0"/>
    <d v="2025-05-01T00:00:00"/>
    <d v="2025-05-31T00:00:00"/>
    <s v="Stone Carving Mini (Warwick Tuesday morning)"/>
    <x v="0"/>
    <s v="Creative Arts Center of Dallas"/>
    <s v="2361 Laughlin Drive"/>
    <n v="75228"/>
    <n v="3"/>
    <n v="7"/>
    <n v="3"/>
    <n v="10"/>
    <m/>
  </r>
  <r>
    <x v="10"/>
    <x v="0"/>
    <d v="2025-05-01T00:00:00"/>
    <d v="2025-05-31T00:00:00"/>
    <s v="Professional Development Secondary Arts Educators Workshop"/>
    <x v="0"/>
    <s v="Creative Arts Center of Dallas"/>
    <s v="2360 Laughlin Drive"/>
    <n v="75228"/>
    <n v="3"/>
    <n v="8"/>
    <n v="0"/>
    <n v="8"/>
    <m/>
  </r>
  <r>
    <x v="10"/>
    <x v="0"/>
    <d v="2025-05-01T00:00:00"/>
    <d v="2025-05-31T00:00:00"/>
    <s v="Creative Clay (German Tuesday Afternoons)"/>
    <x v="0"/>
    <s v="Creative Arts Center of Dallas"/>
    <s v="2360 Laughlin Drive"/>
    <n v="75228"/>
    <n v="3"/>
    <n v="3"/>
    <n v="0"/>
    <n v="3"/>
    <m/>
  </r>
  <r>
    <x v="10"/>
    <x v="0"/>
    <d v="2025-05-01T00:00:00"/>
    <d v="2025-05-31T00:00:00"/>
    <s v="Acrylic Painting"/>
    <x v="0"/>
    <s v="Creative Arts Center of Dallas"/>
    <s v="2360 Laughlin Drive"/>
    <n v="75228"/>
    <n v="3"/>
    <n v="10"/>
    <n v="3"/>
    <n v="13"/>
    <m/>
  </r>
  <r>
    <x v="10"/>
    <x v="0"/>
    <d v="2025-05-01T00:00:00"/>
    <d v="2025-05-31T00:00:00"/>
    <s v="Fundamentals of Wheel (Henson Monday Evenings)"/>
    <x v="0"/>
    <s v="Creative Arts Center of Dallas"/>
    <s v="2361 Laughlin Drive"/>
    <n v="75228"/>
    <n v="2"/>
    <n v="10"/>
    <n v="2"/>
    <n v="12"/>
    <m/>
  </r>
  <r>
    <x v="10"/>
    <x v="0"/>
    <d v="2025-05-01T00:00:00"/>
    <d v="2025-05-31T00:00:00"/>
    <s v="Metal Sculpture"/>
    <x v="0"/>
    <s v="Creative Arts Center of Dallas"/>
    <s v="2360 Laughlin Drive"/>
    <n v="75228"/>
    <n v="2"/>
    <n v="4"/>
    <n v="0"/>
    <n v="4"/>
    <m/>
  </r>
  <r>
    <x v="10"/>
    <x v="0"/>
    <d v="2025-05-01T00:00:00"/>
    <d v="2025-05-31T00:00:00"/>
    <s v="Mixed Media Mosaic (Collins Tuesday Evening)"/>
    <x v="0"/>
    <s v="Creative Arts Center of Dallas"/>
    <s v="2360 Laughlin Drive"/>
    <n v="75228"/>
    <n v="2"/>
    <n v="7"/>
    <n v="0"/>
    <n v="7"/>
    <m/>
  </r>
  <r>
    <x v="10"/>
    <x v="0"/>
    <d v="2025-05-01T00:00:00"/>
    <d v="2025-05-31T00:00:00"/>
    <s v="Acrylic Painting"/>
    <x v="0"/>
    <s v="Creative Arts Center of Dallas"/>
    <s v="2360 Laughlin Drive"/>
    <n v="75228"/>
    <n v="2"/>
    <n v="6"/>
    <n v="0"/>
    <n v="6"/>
    <m/>
  </r>
  <r>
    <x v="10"/>
    <x v="0"/>
    <d v="2025-05-01T00:00:00"/>
    <d v="2025-05-31T00:00:00"/>
    <s v="Wild Side of Watercolor"/>
    <x v="0"/>
    <s v="Creative Arts Center of Dallas"/>
    <s v="2361 Laughlin Drive"/>
    <n v="75228"/>
    <n v="2"/>
    <n v="10"/>
    <n v="0"/>
    <n v="10"/>
    <m/>
  </r>
  <r>
    <x v="10"/>
    <x v="0"/>
    <d v="2025-05-01T00:00:00"/>
    <d v="2025-05-31T00:00:00"/>
    <s v="Zoom Oil Painting"/>
    <x v="0"/>
    <s v="Creative Arts Center of Dallas"/>
    <s v="2360 Laughlin Drive"/>
    <n v="75228"/>
    <n v="2"/>
    <n v="3"/>
    <n v="2"/>
    <n v="5"/>
    <m/>
  </r>
  <r>
    <x v="10"/>
    <x v="0"/>
    <d v="2025-05-01T00:00:00"/>
    <d v="2025-05-31T00:00:00"/>
    <s v="Stone Carving"/>
    <x v="0"/>
    <s v="Creative Arts Center of Dallas"/>
    <s v="2360 Laughlin Drive"/>
    <n v="75228"/>
    <n v="2"/>
    <n v="6"/>
    <n v="0"/>
    <n v="6"/>
    <m/>
  </r>
  <r>
    <x v="10"/>
    <x v="0"/>
    <d v="2025-05-01T00:00:00"/>
    <d v="2025-05-31T00:00:00"/>
    <s v="Fundamentals of Wheel (Teran Tuesday Evenings)"/>
    <x v="0"/>
    <s v="Creative Arts Center of Dallas"/>
    <s v="2360 Laughlin Drive"/>
    <n v="75228"/>
    <n v="2"/>
    <n v="8"/>
    <n v="0"/>
    <n v="8"/>
    <m/>
  </r>
  <r>
    <x v="10"/>
    <x v="0"/>
    <d v="2025-05-01T00:00:00"/>
    <d v="2025-05-31T00:00:00"/>
    <s v="Beginner Figurative Sculpture (Coalson Tuesday Evenings)"/>
    <x v="0"/>
    <s v="Creative Arts Center of Dallas"/>
    <s v="2361 Laughlin Drive"/>
    <n v="75228"/>
    <n v="2"/>
    <n v="6"/>
    <n v="0"/>
    <n v="6"/>
    <m/>
  </r>
  <r>
    <x v="10"/>
    <x v="0"/>
    <d v="2025-05-01T00:00:00"/>
    <d v="2025-05-31T00:00:00"/>
    <s v="Still Life Drawing (Smith Tuesday Evenings)"/>
    <x v="0"/>
    <s v="Creative Arts Center of Dallas"/>
    <s v="2360 Laughlin Drive"/>
    <n v="75228"/>
    <n v="2"/>
    <n v="7"/>
    <n v="0"/>
    <n v="7"/>
    <m/>
  </r>
  <r>
    <x v="10"/>
    <x v="0"/>
    <d v="2025-05-01T00:00:00"/>
    <d v="2025-05-31T00:00:00"/>
    <s v="Metal Sculpture (Meehan Tuesday Evening)"/>
    <x v="0"/>
    <s v="Creative Arts Center of Dallas"/>
    <s v="2360 Laughlin Drive"/>
    <n v="75228"/>
    <n v="2"/>
    <n v="5"/>
    <n v="0"/>
    <n v="5"/>
    <m/>
  </r>
  <r>
    <x v="10"/>
    <x v="0"/>
    <d v="2025-05-01T00:00:00"/>
    <d v="2025-05-31T00:00:00"/>
    <s v="Mixed Media Mosaic (Collins Tuesday Evening)"/>
    <x v="0"/>
    <s v="Creative Arts Center of Dallas"/>
    <s v="2360 Laughlin Drive"/>
    <n v="75228"/>
    <n v="2"/>
    <n v="5"/>
    <n v="0"/>
    <n v="5"/>
    <m/>
  </r>
  <r>
    <x v="10"/>
    <x v="0"/>
    <d v="2025-05-01T00:00:00"/>
    <d v="2025-05-31T00:00:00"/>
    <s v="Acrylic Painting (Drennan Tuesday Evening)"/>
    <x v="0"/>
    <s v="Creative Arts Center of Dallas"/>
    <s v="2361 Laughlin Drive"/>
    <n v="75228"/>
    <n v="2"/>
    <n v="5"/>
    <n v="0"/>
    <n v="5"/>
    <m/>
  </r>
  <r>
    <x v="10"/>
    <x v="0"/>
    <d v="2025-05-01T00:00:00"/>
    <d v="2025-05-31T00:00:00"/>
    <s v="Wild Side of Watercolor (Janece Tuesday Evening)"/>
    <x v="0"/>
    <s v="Creative Arts Center of Dallas"/>
    <s v="2360 Laughlin Drive"/>
    <n v="75228"/>
    <n v="2"/>
    <n v="9"/>
    <n v="0"/>
    <n v="9"/>
    <m/>
  </r>
  <r>
    <x v="10"/>
    <x v="0"/>
    <d v="2025-05-01T00:00:00"/>
    <d v="2025-05-31T00:00:00"/>
    <s v="Zoom Oil Painting"/>
    <x v="0"/>
    <s v="Creative Arts Center of Dallas"/>
    <s v="2360 Laughlin Drive"/>
    <n v="75228"/>
    <n v="2"/>
    <n v="4"/>
    <n v="0"/>
    <n v="4"/>
    <m/>
  </r>
  <r>
    <x v="10"/>
    <x v="0"/>
    <d v="2025-05-01T00:00:00"/>
    <d v="2025-05-31T00:00:00"/>
    <s v="Abstract Drawing 2"/>
    <x v="0"/>
    <s v="Creative Arts Center of Dallas"/>
    <s v="2360 Laughlin Drive"/>
    <n v="75228"/>
    <n v="2"/>
    <n v="4"/>
    <n v="0"/>
    <n v="4"/>
    <m/>
  </r>
  <r>
    <x v="10"/>
    <x v="0"/>
    <d v="2025-05-01T00:00:00"/>
    <d v="2025-05-31T00:00:00"/>
    <s v="Beg/Int Jewelry Fabrication"/>
    <x v="0"/>
    <s v="Creative Arts Center of Dallas"/>
    <s v="2361 Laughlin Drive"/>
    <n v="75228"/>
    <n v="2"/>
    <n v="8"/>
    <n v="0"/>
    <n v="8"/>
    <m/>
  </r>
  <r>
    <x v="10"/>
    <x v="0"/>
    <d v="2025-05-01T00:00:00"/>
    <d v="2025-05-31T00:00:00"/>
    <s v="Int/Adv Watercolor"/>
    <x v="0"/>
    <s v="Creative Arts Center of Dallas"/>
    <s v="2360 Laughlin Drive"/>
    <n v="75228"/>
    <n v="2"/>
    <n v="8"/>
    <n v="0"/>
    <n v="8"/>
    <m/>
  </r>
  <r>
    <x v="10"/>
    <x v="0"/>
    <d v="2025-05-01T00:00:00"/>
    <d v="2025-05-31T00:00:00"/>
    <s v="Storytelling Thru Collage (Wednesday Mornings)"/>
    <x v="0"/>
    <s v="Creative Arts Center of Dallas"/>
    <s v="2360 Laughlin Drive"/>
    <n v="75228"/>
    <n v="1"/>
    <n v="8"/>
    <n v="0"/>
    <n v="8"/>
    <m/>
  </r>
  <r>
    <x v="10"/>
    <x v="0"/>
    <d v="2025-05-01T00:00:00"/>
    <d v="2025-05-31T00:00:00"/>
    <s v="Beginner Figurative Sculpture (Coalson Wednesday Mornings)"/>
    <x v="0"/>
    <s v="Creative Arts Center of Dallas"/>
    <s v="2360 Laughlin Drive"/>
    <n v="75228"/>
    <n v="2"/>
    <n v="5"/>
    <n v="0"/>
    <n v="5"/>
    <m/>
  </r>
  <r>
    <x v="10"/>
    <x v="0"/>
    <d v="2025-05-01T00:00:00"/>
    <d v="2025-05-31T00:00:00"/>
    <s v="Beg/Int Jewelry Fabrication (Swann Wednesday Morning)"/>
    <x v="0"/>
    <s v="Creative Arts Center of Dallas"/>
    <s v="2361 Laughlin Drive"/>
    <n v="75228"/>
    <n v="2"/>
    <n v="5"/>
    <n v="0"/>
    <n v="5"/>
    <m/>
  </r>
  <r>
    <x v="10"/>
    <x v="0"/>
    <d v="2025-05-01T00:00:00"/>
    <d v="2025-05-31T00:00:00"/>
    <s v="Lost Wax Casting"/>
    <x v="0"/>
    <s v="Creative Arts Center of Dallas"/>
    <s v="2360 Laughlin Drive"/>
    <n v="75228"/>
    <n v="1"/>
    <n v="5"/>
    <n v="0"/>
    <n v="5"/>
    <m/>
  </r>
  <r>
    <x v="10"/>
    <x v="0"/>
    <d v="2025-05-01T00:00:00"/>
    <d v="2025-05-31T00:00:00"/>
    <s v="Acrylic Painting"/>
    <x v="0"/>
    <s v="Creative Arts Center of Dallas"/>
    <s v="2360 Laughlin Drive"/>
    <n v="75228"/>
    <n v="1"/>
    <n v="5"/>
    <n v="0"/>
    <n v="5"/>
    <m/>
  </r>
  <r>
    <x v="10"/>
    <x v="0"/>
    <d v="2025-05-01T00:00:00"/>
    <d v="2025-05-31T00:00:00"/>
    <s v="Lost Wax Casting (Swann Wednesday Afternoon)"/>
    <x v="0"/>
    <s v="Creative Arts Center of Dallas"/>
    <s v="2360 Laughlin Drive"/>
    <n v="75228"/>
    <n v="1"/>
    <n v="3"/>
    <n v="0"/>
    <n v="3"/>
    <m/>
  </r>
  <r>
    <x v="10"/>
    <x v="0"/>
    <d v="2025-05-01T00:00:00"/>
    <d v="2025-05-31T00:00:00"/>
    <s v="Acrylic Painting (Drennan Wednesday Afternoon)"/>
    <x v="0"/>
    <s v="Creative Arts Center of Dallas"/>
    <s v="2361 Laughlin Drive"/>
    <n v="75228"/>
    <n v="1"/>
    <n v="3"/>
    <n v="0"/>
    <n v="3"/>
    <m/>
  </r>
  <r>
    <x v="10"/>
    <x v="0"/>
    <d v="2025-05-01T00:00:00"/>
    <d v="2025-05-31T00:00:00"/>
    <s v="Fundamentals of Wheel (Henson Monday Evenings)"/>
    <x v="0"/>
    <s v="Creative Arts Center of Dallas"/>
    <s v="2360 Laughlin Drive"/>
    <n v="75228"/>
    <n v="1"/>
    <n v="10"/>
    <n v="0"/>
    <n v="10"/>
    <m/>
  </r>
  <r>
    <x v="10"/>
    <x v="0"/>
    <d v="2025-05-01T00:00:00"/>
    <d v="2025-05-31T00:00:00"/>
    <s v="Fundamentals of Wheel (Henson Monday Evenings)"/>
    <x v="0"/>
    <s v="Creative Arts Center of Dallas"/>
    <s v="2360 Laughlin Drive"/>
    <n v="75228"/>
    <n v="1"/>
    <n v="9"/>
    <n v="0"/>
    <n v="9"/>
    <m/>
  </r>
  <r>
    <x v="10"/>
    <x v="0"/>
    <d v="2025-05-01T00:00:00"/>
    <d v="2025-05-31T00:00:00"/>
    <s v="Drawing 2"/>
    <x v="0"/>
    <s v="Creative Arts Center of Dallas"/>
    <s v="2360 Laughlin Drive"/>
    <n v="75228"/>
    <n v="2"/>
    <n v="6"/>
    <n v="0"/>
    <n v="6"/>
    <m/>
  </r>
  <r>
    <x v="13"/>
    <x v="3"/>
    <d v="2025-05-01T00:00:00"/>
    <d v="2025-05-29T00:00:00"/>
    <s v="Children's Health streaming events- virtual"/>
    <x v="1"/>
    <s v="VIRTUAL"/>
    <s v="VIRTUAL"/>
    <s v="VIRTUAL"/>
    <n v="5"/>
    <m/>
    <n v="375"/>
    <n v="375"/>
    <m/>
  </r>
  <r>
    <x v="13"/>
    <x v="3"/>
    <d v="2025-05-01T00:00:00"/>
    <d v="2025-05-29T00:00:00"/>
    <s v="Children's Health streaming events- virtual (simulcast for Outside Dallas attendees)"/>
    <x v="1"/>
    <s v="VIRTUAL"/>
    <s v="VIRTUAL"/>
    <s v="VIRTUAL"/>
    <n v="5"/>
    <m/>
    <m/>
    <n v="0"/>
    <m/>
  </r>
  <r>
    <x v="10"/>
    <x v="0"/>
    <d v="2025-05-01T00:00:00"/>
    <d v="2025-05-31T00:00:00"/>
    <s v="Tufting Fundamentals"/>
    <x v="0"/>
    <s v="Creative Arts Center of Dallas"/>
    <s v="2361 Laughlin Drive"/>
    <n v="75228"/>
    <n v="2"/>
    <n v="6"/>
    <n v="0"/>
    <n v="6"/>
    <m/>
  </r>
  <r>
    <x v="10"/>
    <x v="0"/>
    <d v="2025-05-01T00:00:00"/>
    <d v="2025-05-31T00:00:00"/>
    <s v="Creative Awakening: Integrating Art &amp; Spirituality (7/12, 19, &amp; 26 Saturday Afternoons)"/>
    <x v="0"/>
    <s v="Creative Arts Center of Dallas"/>
    <s v="2360 Laughlin Drive"/>
    <n v="75228"/>
    <n v="2"/>
    <n v="10"/>
    <n v="0"/>
    <n v="10"/>
    <m/>
  </r>
  <r>
    <x v="10"/>
    <x v="0"/>
    <d v="2025-05-01T00:00:00"/>
    <d v="2025-05-31T00:00:00"/>
    <s v="Fundamentals of Wheel (Teran Wednesday Evenings)"/>
    <x v="0"/>
    <s v="Creative Arts Center of Dallas"/>
    <s v="2360 Laughlin Drive"/>
    <n v="75228"/>
    <n v="2"/>
    <n v="10"/>
    <n v="0"/>
    <n v="10"/>
    <m/>
  </r>
  <r>
    <x v="10"/>
    <x v="0"/>
    <d v="2025-05-01T00:00:00"/>
    <d v="2025-05-31T00:00:00"/>
    <s v="Fundamentals of Wheel (Trolli Wednesday Evenings)"/>
    <x v="0"/>
    <s v="Creative Arts Center of Dallas"/>
    <s v="2360 Laughlin Drive"/>
    <n v="75228"/>
    <n v="2"/>
    <n v="10"/>
    <n v="0"/>
    <n v="10"/>
    <m/>
  </r>
  <r>
    <x v="10"/>
    <x v="0"/>
    <d v="2025-05-01T00:00:00"/>
    <d v="2025-05-31T00:00:00"/>
    <s v="Drawing Together (VET Wednesday Evenings)"/>
    <x v="0"/>
    <s v="Creative Arts Center of Dallas"/>
    <s v="2361 Laughlin Drive"/>
    <n v="75228"/>
    <n v="2"/>
    <n v="5"/>
    <n v="0"/>
    <n v="5"/>
    <m/>
  </r>
  <r>
    <x v="10"/>
    <x v="0"/>
    <d v="2025-05-01T00:00:00"/>
    <d v="2025-05-31T00:00:00"/>
    <s v="Metal Sculpture (Soto Wednesday Evening)"/>
    <x v="0"/>
    <s v="Creative Arts Center of Dallas"/>
    <s v="2360 Laughlin Drive"/>
    <n v="75228"/>
    <n v="2"/>
    <n v="7"/>
    <n v="2"/>
    <n v="9"/>
    <m/>
  </r>
  <r>
    <x v="10"/>
    <x v="0"/>
    <d v="2025-05-01T00:00:00"/>
    <d v="2025-05-31T00:00:00"/>
    <s v="Lush Layers: Collage, Prints, &amp; More (Collins Wednesday Evenings)"/>
    <x v="0"/>
    <s v="Creative Arts Center of Dallas"/>
    <s v="2360 Laughlin Drive"/>
    <n v="75228"/>
    <n v="2"/>
    <n v="7"/>
    <n v="0"/>
    <n v="7"/>
    <m/>
  </r>
  <r>
    <x v="10"/>
    <x v="0"/>
    <d v="2025-05-01T00:00:00"/>
    <d v="2025-05-31T00:00:00"/>
    <s v="Unlock the Watercolorist Within Mini Class 2 (Janece Wednesday Evenings)"/>
    <x v="0"/>
    <s v="Creative Arts Center of Dallas"/>
    <s v="2360 Laughlin Drive"/>
    <n v="75228"/>
    <n v="2"/>
    <n v="5"/>
    <n v="0"/>
    <n v="5"/>
    <m/>
  </r>
  <r>
    <x v="10"/>
    <x v="6"/>
    <d v="2025-05-01T00:00:00"/>
    <d v="2025-05-31T00:00:00"/>
    <s v="Equitable Artist In Residence"/>
    <x v="0"/>
    <s v="Creative Arts Center of Dallas"/>
    <s v="2360 Laughlin Drive"/>
    <n v="75228"/>
    <n v="25"/>
    <n v="1203"/>
    <n v="1774"/>
    <n v="2977"/>
    <m/>
  </r>
  <r>
    <x v="13"/>
    <x v="5"/>
    <d v="2025-05-01T00:00:00"/>
    <d v="2025-05-23T00:00:00"/>
    <s v="James and the Giant Peach- student matinee "/>
    <x v="0"/>
    <s v="Rosewood Center for Family Arts"/>
    <s v="5938 Skillman St"/>
    <n v="75231"/>
    <n v="16"/>
    <n v="5404"/>
    <n v="179"/>
    <n v="5583"/>
    <m/>
  </r>
  <r>
    <x v="13"/>
    <x v="3"/>
    <d v="2025-05-01T00:00:00"/>
    <d v="2025-05-01T00:00:00"/>
    <s v="Middle School Career Day Presentation"/>
    <x v="0"/>
    <s v="Longfellow Career Exploration Academy"/>
    <s v="5314 Boaz St "/>
    <n v="75209"/>
    <n v="1"/>
    <m/>
    <n v="33"/>
    <n v="33"/>
    <m/>
  </r>
  <r>
    <x v="13"/>
    <x v="3"/>
    <d v="2025-05-01T00:00:00"/>
    <d v="2025-05-15T00:00:00"/>
    <s v="Volunteers- education (from Woodrow Wilson High School Life Skills Job Shadow Program)"/>
    <x v="0"/>
    <s v="Rosewood Center for Family Arts"/>
    <s v="5938 Skillman St"/>
    <n v="75231"/>
    <n v="5"/>
    <m/>
    <n v="11"/>
    <n v="11"/>
    <m/>
  </r>
  <r>
    <x v="14"/>
    <x v="7"/>
    <d v="2025-05-01T00:00:00"/>
    <d v="2025-05-31T00:00:00"/>
    <s v="Daily Visitors"/>
    <x v="0"/>
    <s v="The Sixth Floor Museum at Dealey Plaza"/>
    <s v="411 Elm Street"/>
    <n v="75202"/>
    <n v="1"/>
    <n v="19476"/>
    <n v="395"/>
    <n v="19871"/>
    <m/>
  </r>
  <r>
    <x v="14"/>
    <x v="6"/>
    <d v="2025-05-01T00:00:00"/>
    <d v="2025-05-31T00:00:00"/>
    <s v="Daily Visitors"/>
    <x v="0"/>
    <s v="The Sixth Floor Museum at Dealey Plaza"/>
    <s v="411 Elm Street"/>
    <n v="75202"/>
    <n v="1"/>
    <n v="12427"/>
    <n v="0"/>
    <n v="12427"/>
    <m/>
  </r>
  <r>
    <x v="15"/>
    <x v="3"/>
    <d v="2025-05-01T00:00:00"/>
    <d v="2025-05-31T00:00:00"/>
    <s v="Total Attendance"/>
    <x v="0"/>
    <s v="Hall of State"/>
    <s v="3939 Grand Avenue"/>
    <n v="75210"/>
    <n v="31"/>
    <s v="X"/>
    <n v="1993"/>
    <n v="1993"/>
    <m/>
  </r>
  <r>
    <x v="15"/>
    <x v="7"/>
    <d v="2025-05-01T00:00:00"/>
    <d v="2025-05-31T00:00:00"/>
    <s v="Alamo Exhibit "/>
    <x v="0"/>
    <s v="Hall of State"/>
    <s v="3939 Grand Avenue"/>
    <n v="75210"/>
    <n v="31"/>
    <s v="X"/>
    <n v="223"/>
    <n v="223"/>
    <m/>
  </r>
  <r>
    <x v="12"/>
    <x v="7"/>
    <d v="2025-05-01T00:00:00"/>
    <d v="2025-05-31T00:00:00"/>
    <s v="Permanent exhibition"/>
    <x v="0"/>
    <s v="DHHRM"/>
    <s v="300 N Houston St"/>
    <n v="75202"/>
    <n v="27"/>
    <n v="3462"/>
    <m/>
    <n v="3462"/>
    <n v="14"/>
  </r>
  <r>
    <x v="12"/>
    <x v="6"/>
    <d v="2025-05-01T00:00:00"/>
    <d v="2025-05-31T00:00:00"/>
    <s v="Special Exhibition, A Better Life for their Children"/>
    <x v="0"/>
    <s v="DHHRM"/>
    <s v="300 N Houston St"/>
    <n v="75202"/>
    <n v="27"/>
    <n v="3462"/>
    <m/>
    <n v="3462"/>
    <n v="14"/>
  </r>
  <r>
    <x v="12"/>
    <x v="7"/>
    <d v="2025-05-01T00:00:00"/>
    <d v="2025-05-31T00:00:00"/>
    <s v="Student Group Tours"/>
    <x v="0"/>
    <s v="DHHRM"/>
    <s v="300 N Houston St"/>
    <n v="75202"/>
    <n v="80"/>
    <n v="6240"/>
    <m/>
    <n v="6240"/>
    <n v="14"/>
  </r>
  <r>
    <x v="12"/>
    <x v="7"/>
    <d v="2025-05-01T00:00:00"/>
    <d v="2025-05-31T00:00:00"/>
    <s v="Adult Group Tours"/>
    <x v="0"/>
    <s v="DHHRM"/>
    <s v="300 N Houston St"/>
    <n v="75202"/>
    <n v="4"/>
    <n v="106"/>
    <m/>
    <n v="106"/>
    <m/>
  </r>
  <r>
    <x v="12"/>
    <x v="3"/>
    <d v="2025-05-01T00:00:00"/>
    <d v="2025-05-31T00:00:00"/>
    <s v="Facility Rental"/>
    <x v="0"/>
    <s v="DHHRM"/>
    <s v="300 N Houston St"/>
    <n v="75202"/>
    <n v="3"/>
    <n v="152"/>
    <m/>
    <n v="152"/>
    <m/>
  </r>
  <r>
    <x v="12"/>
    <x v="5"/>
    <d v="2025-05-01T00:00:00"/>
    <d v="2025-05-31T00:00:00"/>
    <s v="Public Programs, In-person"/>
    <x v="0"/>
    <s v="DHHRM"/>
    <s v="300 N Houston St"/>
    <n v="75202"/>
    <n v="1"/>
    <n v="110"/>
    <m/>
    <n v="110"/>
    <m/>
  </r>
  <r>
    <x v="12"/>
    <x v="0"/>
    <d v="2025-05-01T00:00:00"/>
    <d v="2025-05-31T00:00:00"/>
    <s v="Professional Programs, In-person"/>
    <x v="0"/>
    <s v="DHHRM"/>
    <s v="300 N Houston St"/>
    <n v="75202"/>
    <n v="35"/>
    <n v="1388"/>
    <m/>
    <n v="1388"/>
    <m/>
  </r>
  <r>
    <x v="16"/>
    <x v="9"/>
    <d v="2025-05-01T00:00:00"/>
    <d v="2025-05-31T00:00:00"/>
    <s v="Adults - Docent Guided"/>
    <x v="0"/>
    <s v="Dallas Museum of Art"/>
    <s v="1717 N Harwood"/>
    <s v="75201"/>
    <n v="5"/>
    <n v="70"/>
    <m/>
    <n v="70"/>
    <m/>
  </r>
  <r>
    <x v="16"/>
    <x v="9"/>
    <d v="2025-05-01T00:00:00"/>
    <d v="2025-05-31T00:00:00"/>
    <s v="Higher Ed. - Docent Guided"/>
    <x v="0"/>
    <s v="Dallas Museum of Art"/>
    <s v="1717 N Harwood"/>
    <s v="75201"/>
    <n v="1"/>
    <n v="20"/>
    <m/>
    <n v="20"/>
    <m/>
  </r>
  <r>
    <x v="16"/>
    <x v="0"/>
    <d v="2025-05-01T00:00:00"/>
    <d v="2025-05-01T00:00:00"/>
    <s v="Adult Program"/>
    <x v="0"/>
    <s v="Bachman Lake Together Family Center"/>
    <s v="9507 Overlake Dr."/>
    <s v="75220"/>
    <n v="1"/>
    <m/>
    <n v="35"/>
    <n v="35"/>
    <m/>
  </r>
  <r>
    <x v="16"/>
    <x v="0"/>
    <d v="2025-05-01T00:00:00"/>
    <d v="2025-05-01T00:00:00"/>
    <s v="Go van Gogh"/>
    <x v="0"/>
    <s v="George Bannerman Dealey Montessori Academy"/>
    <s v="6501 Royal Ln"/>
    <s v="75230"/>
    <n v="3"/>
    <m/>
    <n v="66"/>
    <n v="66"/>
    <m/>
  </r>
  <r>
    <x v="16"/>
    <x v="9"/>
    <d v="2025-05-01T00:00:00"/>
    <d v="2025-05-31T00:00:00"/>
    <s v="DISD - Docent Guided"/>
    <x v="0"/>
    <s v="Dallas Museum of Art"/>
    <s v="1717 N Harwood"/>
    <s v="75201"/>
    <n v="11"/>
    <m/>
    <n v="148"/>
    <n v="148"/>
    <m/>
  </r>
  <r>
    <x v="16"/>
    <x v="9"/>
    <d v="2025-05-01T00:00:00"/>
    <d v="2025-05-31T00:00:00"/>
    <s v="DISD - Self Guided"/>
    <x v="0"/>
    <s v="Dallas Museum of Art"/>
    <s v="1717 N Harwood"/>
    <s v="75201"/>
    <n v="5"/>
    <m/>
    <n v="277"/>
    <n v="277"/>
    <m/>
  </r>
  <r>
    <x v="16"/>
    <x v="9"/>
    <d v="2025-05-01T00:00:00"/>
    <d v="2025-05-31T00:00:00"/>
    <s v="Non-DISD - Docent Guided"/>
    <x v="0"/>
    <s v="Dallas Museum of Art"/>
    <s v="1717 N Harwood"/>
    <s v="75201"/>
    <n v="55"/>
    <n v="697"/>
    <m/>
    <n v="697"/>
    <m/>
  </r>
  <r>
    <x v="16"/>
    <x v="9"/>
    <d v="2025-05-01T00:00:00"/>
    <d v="2025-06-30T00:00:00"/>
    <s v="Non-DISD - Self Guided"/>
    <x v="0"/>
    <s v="Dallas Museum of Art"/>
    <s v="1717 N Harwood"/>
    <n v="75201"/>
    <n v="23"/>
    <n v="1424"/>
    <m/>
    <n v="1424"/>
    <m/>
  </r>
  <r>
    <x v="16"/>
    <x v="0"/>
    <d v="2025-05-01T00:00:00"/>
    <d v="2025-05-08T00:00:00"/>
    <s v="HIPPY "/>
    <x v="0"/>
    <s v="Dallas Museum of Art"/>
    <s v="1717 N Harwood"/>
    <n v="75201"/>
    <n v="2"/>
    <m/>
    <n v="64"/>
    <n v="64"/>
    <m/>
  </r>
  <r>
    <x v="16"/>
    <x v="7"/>
    <d v="2025-05-01T00:00:00"/>
    <d v="2025-05-31T00:00:00"/>
    <s v="Dallas Museum of Art"/>
    <x v="0"/>
    <s v="Dallas Museum of Art"/>
    <s v="1717 N Harwood"/>
    <n v="75201"/>
    <n v="23"/>
    <m/>
    <n v="26638"/>
    <n v="26638"/>
    <m/>
  </r>
  <r>
    <x v="16"/>
    <x v="6"/>
    <d v="2025-05-01T00:00:00"/>
    <d v="2025-05-31T00:00:00"/>
    <s v="Marisol"/>
    <x v="0"/>
    <s v="Dallas Museum of Art"/>
    <s v="1717 N Harwood"/>
    <n v="75201"/>
    <n v="23"/>
    <n v="2960"/>
    <n v="936"/>
    <n v="3896"/>
    <m/>
  </r>
  <r>
    <x v="16"/>
    <x v="6"/>
    <d v="2025-05-01T00:00:00"/>
    <d v="2025-05-31T00:00:00"/>
    <s v="Kier Collection of Islamic Art"/>
    <x v="0"/>
    <s v="Dallas Museum of Art"/>
    <s v="1717 N Harwood"/>
    <n v="75201"/>
    <n v="23"/>
    <m/>
    <n v="10269"/>
    <n v="10269"/>
    <m/>
  </r>
  <r>
    <x v="19"/>
    <x v="6"/>
    <d v="2025-05-01T00:00:00"/>
    <d v="2025-05-31T00:00:00"/>
    <s v="Interactive Traveling Exhibit &quot;Forest Forward: The Future is Here&quot;"/>
    <x v="0"/>
    <s v="The Shops at Red Bird"/>
    <s v="3662 West Camp Wisdom Road"/>
    <n v="75237"/>
    <n v="1"/>
    <n v="0"/>
    <n v="1200"/>
    <n v="1200"/>
    <m/>
  </r>
  <r>
    <x v="19"/>
    <x v="9"/>
    <d v="2025-05-01T00:00:00"/>
    <d v="2025-05-31T00:00:00"/>
    <s v="Theater Tour"/>
    <x v="0"/>
    <s v="Forest Theater"/>
    <s v="1920 Martin Luther King Jr. Blvd."/>
    <n v="75215"/>
    <n v="19"/>
    <n v="0"/>
    <n v="61"/>
    <n v="61"/>
    <m/>
  </r>
  <r>
    <x v="20"/>
    <x v="7"/>
    <d v="2025-05-01T00:00:00"/>
    <d v="2025-05-31T00:00:00"/>
    <s v="Facing The Rising Sun: Freedman's Cemetery"/>
    <x v="0"/>
    <s v="African American Museum"/>
    <s v="3536 Grand Avenue"/>
    <n v="75210"/>
    <n v="23"/>
    <m/>
    <n v="335"/>
    <n v="335"/>
    <m/>
  </r>
  <r>
    <x v="20"/>
    <x v="7"/>
    <d v="2025-05-01T00:00:00"/>
    <d v="2025-05-31T00:00:00"/>
    <s v="Souls of Black Folk: Folk and Decorative Arts Collection"/>
    <x v="0"/>
    <s v="African American Museum"/>
    <s v="3536 Grand Avenue"/>
    <n v="75210"/>
    <n v="23"/>
    <m/>
    <n v="335"/>
    <n v="335"/>
    <m/>
  </r>
  <r>
    <x v="20"/>
    <x v="7"/>
    <d v="2025-05-01T00:00:00"/>
    <d v="2025-05-31T00:00:00"/>
    <s v="Texas Black Sports Hall of Fame Exhibition"/>
    <x v="0"/>
    <s v="African American Museum"/>
    <s v="3536 Grand Avenue"/>
    <n v="75210"/>
    <n v="23"/>
    <m/>
    <n v="335"/>
    <n v="335"/>
    <m/>
  </r>
  <r>
    <x v="20"/>
    <x v="7"/>
    <d v="2025-05-01T00:00:00"/>
    <d v="2025-05-31T00:00:00"/>
    <s v="African American Educators Hall of Fame Exhibition"/>
    <x v="0"/>
    <s v="African American Museum"/>
    <s v="3536 Grand Avenue"/>
    <n v="75210"/>
    <n v="23"/>
    <m/>
    <n v="311"/>
    <n v="311"/>
    <m/>
  </r>
  <r>
    <x v="20"/>
    <x v="7"/>
    <d v="2025-05-01T00:00:00"/>
    <d v="2025-05-31T00:00:00"/>
    <s v="MLK Jr., Civil Rights Movement"/>
    <x v="0"/>
    <s v="African American Museum"/>
    <s v="3536 Grand Avenue"/>
    <n v="75210"/>
    <n v="23"/>
    <m/>
    <n v="311"/>
    <n v="311"/>
    <m/>
  </r>
  <r>
    <x v="20"/>
    <x v="6"/>
    <d v="2025-05-01T00:00:00"/>
    <d v="2025-05-31T00:00:00"/>
    <s v="Clay Grasses and Reeds: Carroll Harris Simms Ceramic Collection"/>
    <x v="0"/>
    <s v="African American Museum"/>
    <s v="3536 Grand Avenue"/>
    <n v="75210"/>
    <n v="23"/>
    <m/>
    <n v="200"/>
    <n v="200"/>
    <m/>
  </r>
  <r>
    <x v="20"/>
    <x v="6"/>
    <d v="2025-05-01T00:00:00"/>
    <d v="2025-05-31T00:00:00"/>
    <s v="From Africa to the Broadway Stage: Disney’s The Lion King"/>
    <x v="0"/>
    <s v="African American Museum"/>
    <s v="3536 Grand Avenue"/>
    <n v="75210"/>
    <n v="23"/>
    <m/>
    <n v="250"/>
    <n v="250"/>
    <m/>
  </r>
  <r>
    <x v="20"/>
    <x v="6"/>
    <d v="2025-05-01T00:00:00"/>
    <d v="2025-05-31T00:00:00"/>
    <s v="Carroll Harris Simms Art Competition Exhibition"/>
    <x v="0"/>
    <s v="African American Museum"/>
    <s v="3536 Grand Avenue"/>
    <n v="75210"/>
    <n v="23"/>
    <m/>
    <n v="250"/>
    <n v="250"/>
    <m/>
  </r>
  <r>
    <x v="20"/>
    <x v="6"/>
    <d v="2025-05-01T00:00:00"/>
    <d v="2025-05-31T00:00:00"/>
    <s v="Big D Cotton: Without Us"/>
    <x v="0"/>
    <s v="African American Museum"/>
    <s v="3536 Grand Avenue"/>
    <n v="75210"/>
    <n v="23"/>
    <m/>
    <n v="215"/>
    <n v="215"/>
    <m/>
  </r>
  <r>
    <x v="20"/>
    <x v="6"/>
    <d v="2025-05-01T00:00:00"/>
    <d v="2025-05-31T00:00:00"/>
    <s v="Michael P. Green: Public Artist Debut"/>
    <x v="0"/>
    <s v="African American Museum"/>
    <s v="3536 Grand Avenue"/>
    <n v="75210"/>
    <n v="23"/>
    <m/>
    <n v="180"/>
    <n v="180"/>
    <m/>
  </r>
  <r>
    <x v="20"/>
    <x v="6"/>
    <d v="2025-05-01T00:00:00"/>
    <d v="2025-05-31T00:00:00"/>
    <s v="A Stitch in Time: AAM Quilt Collection"/>
    <x v="0"/>
    <s v="African American Museum"/>
    <s v="3536 Grand Avenue"/>
    <n v="75210"/>
    <n v="23"/>
    <m/>
    <n v="180"/>
    <n v="180"/>
    <m/>
  </r>
  <r>
    <x v="20"/>
    <x v="3"/>
    <d v="2025-05-01T00:00:00"/>
    <d v="2025-05-31T00:00:00"/>
    <s v="Rentals"/>
    <x v="0"/>
    <s v="African American Museum"/>
    <s v="3536 Grand Avenue"/>
    <n v="75210"/>
    <n v="11"/>
    <m/>
    <n v="1120"/>
    <n v="1120"/>
    <m/>
  </r>
  <r>
    <x v="20"/>
    <x v="9"/>
    <d v="2025-05-01T00:00:00"/>
    <d v="2025-05-31T00:00:00"/>
    <s v="AAM Tours"/>
    <x v="0"/>
    <s v="African American Museum"/>
    <s v="3536 Grand Avenue"/>
    <n v="75210"/>
    <n v="15"/>
    <n v="488"/>
    <n v="33"/>
    <n v="521"/>
    <m/>
  </r>
  <r>
    <x v="21"/>
    <x v="0"/>
    <d v="2025-05-01T00:00:00"/>
    <d v="2025-05-08T00:00:00"/>
    <s v="Discover Art"/>
    <x v="0"/>
    <s v="J. J. Rhodes Learning Center"/>
    <s v="4401 Second Ave"/>
    <n v="75210"/>
    <n v="3"/>
    <n v="0"/>
    <n v="30"/>
    <n v="30"/>
    <m/>
  </r>
  <r>
    <x v="21"/>
    <x v="0"/>
    <d v="2025-05-01T00:00:00"/>
    <d v="2025-05-15T00:00:00"/>
    <s v="Discover Art"/>
    <x v="0"/>
    <s v="Frazier Revitalization"/>
    <s v="4716 Elsie Fay Heggins St."/>
    <n v="75210"/>
    <n v="3"/>
    <n v="0"/>
    <n v="25"/>
    <n v="25"/>
    <m/>
  </r>
  <r>
    <x v="21"/>
    <x v="0"/>
    <d v="2025-05-01T00:00:00"/>
    <d v="2025-05-15T00:00:00"/>
    <s v="Discover Dance"/>
    <x v="0"/>
    <s v="Frazier Revitalization"/>
    <s v="4716 Elsie Fay Heggins St."/>
    <n v="75210"/>
    <n v="3"/>
    <n v="0"/>
    <n v="25"/>
    <n v="25"/>
    <m/>
  </r>
  <r>
    <x v="21"/>
    <x v="0"/>
    <d v="2025-05-01T00:00:00"/>
    <d v="2025-05-19T00:00:00"/>
    <s v="Discover Music"/>
    <x v="0"/>
    <s v="Brother Bill's Helping Hand"/>
    <s v="3906 N. Westmoreland Rd."/>
    <n v="75212"/>
    <n v="3"/>
    <n v="0"/>
    <n v="60"/>
    <n v="60"/>
    <m/>
  </r>
  <r>
    <x v="21"/>
    <x v="0"/>
    <d v="2025-05-01T00:00:00"/>
    <d v="2025-05-19T00:00:00"/>
    <s v="Discover Dance"/>
    <x v="0"/>
    <s v="Brothers Bill's Helping Hands"/>
    <s v="3906 N. Westmoreland Rd."/>
    <n v="75212"/>
    <n v="3"/>
    <n v="0"/>
    <n v="60"/>
    <n v="60"/>
    <m/>
  </r>
  <r>
    <x v="21"/>
    <x v="0"/>
    <d v="2025-05-01T00:00:00"/>
    <d v="2025-05-01T00:00:00"/>
    <s v="Discover Africa"/>
    <x v="0"/>
    <s v="Resource Center South"/>
    <s v="4401 South Second Ave."/>
    <n v="75210"/>
    <n v="9"/>
    <n v="0"/>
    <n v="25"/>
    <n v="25"/>
    <m/>
  </r>
  <r>
    <x v="21"/>
    <x v="0"/>
    <d v="2025-05-01T00:00:00"/>
    <d v="2025-05-13T00:00:00"/>
    <s v="Discover Music"/>
    <x v="0"/>
    <s v="Resource Center West"/>
    <s v="2200 Dennison St."/>
    <n v="75212"/>
    <n v="4"/>
    <n v="0"/>
    <n v="25"/>
    <n v="25"/>
    <m/>
  </r>
  <r>
    <x v="21"/>
    <x v="0"/>
    <d v="2025-05-01T00:00:00"/>
    <d v="2025-05-13T00:00:00"/>
    <s v="Discover Dance"/>
    <x v="0"/>
    <s v="Resource Center West"/>
    <s v="2200 Dennison St."/>
    <n v="75212"/>
    <n v="4"/>
    <n v="0"/>
    <n v="25"/>
    <n v="25"/>
    <m/>
  </r>
  <r>
    <x v="21"/>
    <x v="0"/>
    <d v="2025-05-01T00:00:00"/>
    <d v="2025-05-13T00:00:00"/>
    <s v="Discover Art"/>
    <x v="0"/>
    <s v="Resource Center West"/>
    <s v="2200 Dennison St."/>
    <n v="75212"/>
    <n v="4"/>
    <n v="0"/>
    <n v="25"/>
    <n v="25"/>
    <m/>
  </r>
  <r>
    <x v="21"/>
    <x v="0"/>
    <d v="2025-05-01T00:00:00"/>
    <d v="2025-05-13T00:00:00"/>
    <s v="Discover Dance"/>
    <x v="0"/>
    <s v="Resource Center West"/>
    <s v="2200 Dennison St."/>
    <n v="75212"/>
    <n v="2"/>
    <n v="0"/>
    <n v="25"/>
    <n v="25"/>
    <m/>
  </r>
  <r>
    <x v="21"/>
    <x v="0"/>
    <d v="2025-05-01T00:00:00"/>
    <d v="2025-05-23T00:00:00"/>
    <s v="Discover Shakespeare Workshop"/>
    <x v="0"/>
    <s v="Barack Obama Male Leadership "/>
    <s v="3030 Stag Rd."/>
    <n v="75241"/>
    <n v="2"/>
    <n v="0"/>
    <n v="45"/>
    <n v="45"/>
    <m/>
  </r>
  <r>
    <x v="21"/>
    <x v="0"/>
    <d v="2025-05-01T00:00:00"/>
    <d v="2025-05-23T00:00:00"/>
    <s v="Discover Shakespeare Workshop"/>
    <x v="0"/>
    <s v="Townview High School "/>
    <s v="1201 E. 8th St. "/>
    <n v="75203"/>
    <n v="2"/>
    <n v="0"/>
    <n v="94"/>
    <n v="94"/>
    <m/>
  </r>
  <r>
    <x v="21"/>
    <x v="0"/>
    <d v="2025-05-01T00:00:00"/>
    <d v="2025-05-23T00:00:00"/>
    <s v="Shakespeare  Auditions"/>
    <x v="0"/>
    <s v="East Dallas Christian Church "/>
    <s v="629 N. Peak St. "/>
    <n v="75246"/>
    <n v="2"/>
    <n v="0"/>
    <n v="13"/>
    <n v="13"/>
    <m/>
  </r>
  <r>
    <x v="21"/>
    <x v="0"/>
    <d v="2025-05-01T00:00:00"/>
    <d v="2025-05-23T00:00:00"/>
    <s v="Shakespeare  Callbacks "/>
    <x v="0"/>
    <s v="East Dallas Christian Church "/>
    <s v="629 N. Peak St. "/>
    <n v="75246"/>
    <n v="2"/>
    <n v="0"/>
    <n v="15"/>
    <n v="94"/>
    <m/>
  </r>
  <r>
    <x v="27"/>
    <x v="5"/>
    <d v="2025-05-01T00:00:00"/>
    <d v="2025-05-11T00:00:00"/>
    <s v="The Grown-Ups Performances"/>
    <x v="0"/>
    <s v="Samuell-Grand Ampitheatre - Side Stage"/>
    <s v="1500 Tenison Pkwy"/>
    <n v="75223"/>
    <n v="8"/>
    <n v="233"/>
    <n v="72"/>
    <n v="305"/>
    <m/>
  </r>
  <r>
    <x v="22"/>
    <x v="6"/>
    <d v="2025-05-01T00:00:00"/>
    <d v="2025-05-31T00:00:00"/>
    <s v="General attendance for Haegue Yang"/>
    <x v="0"/>
    <s v="Nasher Sculpture Center"/>
    <s v="2001 Flora St. "/>
    <n v="75201"/>
    <n v="23"/>
    <n v="1365"/>
    <n v="3284"/>
    <n v="4649"/>
    <m/>
  </r>
  <r>
    <x v="22"/>
    <x v="0"/>
    <d v="2025-05-01T00:00:00"/>
    <d v="2025-05-01T00:00:00"/>
    <s v="Access Program: Making Memories"/>
    <x v="0"/>
    <s v="Nasher Sculpture Center"/>
    <s v="2001 Flora St. "/>
    <n v="75201"/>
    <n v="1"/>
    <m/>
    <n v="12"/>
    <n v="12"/>
    <m/>
  </r>
  <r>
    <x v="22"/>
    <x v="9"/>
    <d v="2025-05-01T00:00:00"/>
    <d v="2025-05-01T00:00:00"/>
    <s v="Guided Tour: Felix G. Botello Personalized Learning Elementary"/>
    <x v="0"/>
    <s v="Nasher Sculpture Center"/>
    <s v="2001 Flora St. "/>
    <n v="75201"/>
    <n v="1"/>
    <m/>
    <n v="39"/>
    <n v="39"/>
    <m/>
  </r>
  <r>
    <x v="22"/>
    <x v="9"/>
    <d v="2025-05-01T00:00:00"/>
    <d v="2025-05-01T00:00:00"/>
    <s v="Guided Tour: Felix G. Botello Personalized Learning Elementary"/>
    <x v="0"/>
    <s v="Nasher Sculpture Center"/>
    <s v="2001 Flora St. "/>
    <n v="75201"/>
    <n v="1"/>
    <m/>
    <n v="39"/>
    <n v="39"/>
    <m/>
  </r>
  <r>
    <x v="22"/>
    <x v="9"/>
    <d v="2025-05-01T00:00:00"/>
    <d v="2025-05-01T00:00:00"/>
    <s v="Guided Tour: E. D. Walker Middle School"/>
    <x v="0"/>
    <s v="Nasher Sculpture Center"/>
    <s v="2001 Flora St. "/>
    <n v="75201"/>
    <n v="1"/>
    <m/>
    <n v="60"/>
    <n v="60"/>
    <m/>
  </r>
  <r>
    <x v="40"/>
    <x v="5"/>
    <d v="2025-05-01T00:00:00"/>
    <d v="2025-05-01T00:00:00"/>
    <s v="The Sacred Veil"/>
    <x v="0"/>
    <s v="St. Thomas Aquinas Catholic Church"/>
    <s v="6306 Kenwood Ave."/>
    <n v="75214"/>
    <n v="1"/>
    <n v="221"/>
    <n v="26"/>
    <n v="247"/>
    <m/>
  </r>
  <r>
    <x v="23"/>
    <x v="0"/>
    <d v="2025-05-01T00:00:00"/>
    <d v="2025-05-31T00:00:00"/>
    <s v="In-School Lessons"/>
    <x v="0"/>
    <s v="Solar Preparatory School for Girls"/>
    <s v="2617 N Henderson Ave"/>
    <n v="75206"/>
    <n v="19"/>
    <n v="3"/>
    <n v="79"/>
    <n v="82"/>
    <m/>
  </r>
  <r>
    <x v="23"/>
    <x v="0"/>
    <d v="2025-05-01T00:00:00"/>
    <d v="2025-05-31T00:00:00"/>
    <s v="In-School Lessons"/>
    <x v="0"/>
    <s v="Irma Rangel Young Women's Leadership School"/>
    <s v="1718 Robert B Cullum Blvd"/>
    <n v="75210"/>
    <n v="2"/>
    <n v="1"/>
    <n v="20"/>
    <n v="21"/>
    <m/>
  </r>
  <r>
    <x v="23"/>
    <x v="0"/>
    <d v="2025-05-01T00:00:00"/>
    <d v="2025-05-31T00:00:00"/>
    <s v="In-School Lessons"/>
    <x v="0"/>
    <s v="W.T. White High School"/>
    <s v="4505 Ridgeside Drive"/>
    <n v="75244"/>
    <n v="4"/>
    <n v="1"/>
    <n v="22"/>
    <n v="23"/>
    <m/>
  </r>
  <r>
    <x v="23"/>
    <x v="0"/>
    <d v="2025-05-01T00:00:00"/>
    <d v="2025-05-31T00:00:00"/>
    <s v="In-School Lessons"/>
    <x v="0"/>
    <s v="Judge Louis A. Bedford Jr. Law Academy"/>
    <s v="1303 Reynoldston Lane"/>
    <n v="75232"/>
    <n v="6"/>
    <n v="1"/>
    <n v="20"/>
    <n v="21"/>
    <m/>
  </r>
  <r>
    <x v="23"/>
    <x v="0"/>
    <d v="2025-05-01T00:00:00"/>
    <d v="2025-05-31T00:00:00"/>
    <s v="In-School Lessons"/>
    <x v="0"/>
    <s v="Adelle Turner Elementary"/>
    <s v="5505 S. Polk Street"/>
    <n v="75232"/>
    <n v="4"/>
    <n v="1"/>
    <n v="19"/>
    <n v="20"/>
    <m/>
  </r>
  <r>
    <x v="23"/>
    <x v="0"/>
    <d v="2025-05-01T00:00:00"/>
    <d v="2025-05-31T00:00:00"/>
    <s v="In-School Lessons"/>
    <x v="0"/>
    <s v="Dealey Montessori"/>
    <s v="6501 Royal Lane"/>
    <n v="75230"/>
    <n v="6"/>
    <n v="1"/>
    <n v="37"/>
    <n v="38"/>
    <m/>
  </r>
  <r>
    <x v="24"/>
    <x v="7"/>
    <d v="2025-05-01T00:00:00"/>
    <d v="2025-05-31T00:00:00"/>
    <s v="General Admission"/>
    <x v="0"/>
    <s v="Perot Museum of Nature and Science"/>
    <s v="2201 N Field Street"/>
    <n v="75201"/>
    <n v="31"/>
    <n v="67022"/>
    <n v="20505"/>
    <n v="87527"/>
    <m/>
  </r>
  <r>
    <x v="24"/>
    <x v="5"/>
    <d v="2025-05-01T00:00:00"/>
    <d v="2025-05-31T00:00:00"/>
    <s v="Blue Whales: Return of the Giants 3D Film"/>
    <x v="0"/>
    <s v="Perot Museum of Nature and Science"/>
    <s v="2201 N Field Street"/>
    <n v="75201"/>
    <n v="44"/>
    <n v="2384"/>
    <m/>
    <n v="2384"/>
    <m/>
  </r>
  <r>
    <x v="24"/>
    <x v="5"/>
    <d v="2025-05-01T00:00:00"/>
    <d v="2025-05-31T00:00:00"/>
    <s v="T. REX 3D"/>
    <x v="0"/>
    <s v="Perot Museum of Nature and Science"/>
    <s v="2201 N Field Street"/>
    <n v="75201"/>
    <n v="128"/>
    <n v="5350"/>
    <m/>
    <n v="5350"/>
    <m/>
  </r>
  <r>
    <x v="24"/>
    <x v="5"/>
    <d v="2025-05-01T00:00:00"/>
    <d v="2025-05-31T00:00:00"/>
    <s v="Superhuman Body 3D Film"/>
    <x v="0"/>
    <s v="Perot Museum of Nature and Science"/>
    <s v="2201 N Field Street"/>
    <n v="75201"/>
    <n v="43"/>
    <n v="774"/>
    <n v="8"/>
    <n v="782"/>
    <m/>
  </r>
  <r>
    <x v="24"/>
    <x v="0"/>
    <d v="2025-05-01T00:00:00"/>
    <d v="2025-05-31T00:00:00"/>
    <s v="Butterfly Journey 3D"/>
    <x v="0"/>
    <s v="Perot Museum of Nature and Science"/>
    <s v="2201 N Field Street"/>
    <n v="75201"/>
    <n v="8"/>
    <n v="441"/>
    <m/>
    <n v="441"/>
    <m/>
  </r>
  <r>
    <x v="24"/>
    <x v="0"/>
    <d v="2025-05-01T00:00:00"/>
    <d v="2025-05-31T00:00:00"/>
    <s v="Ocean Paradise 3D"/>
    <x v="0"/>
    <s v="Perot Museum of Nature and Science"/>
    <s v="2201 N Field Street"/>
    <n v="75201"/>
    <n v="9"/>
    <n v="1322"/>
    <m/>
    <n v="1322"/>
    <m/>
  </r>
  <r>
    <x v="24"/>
    <x v="0"/>
    <d v="2025-05-01T00:00:00"/>
    <d v="2025-05-16T00:00:00"/>
    <s v="Onsite Demo: Suiting Up for Space"/>
    <x v="0"/>
    <s v="Perot Museum of Nature and Science"/>
    <s v="2201 N Field Street"/>
    <n v="75201"/>
    <n v="9"/>
    <n v="715"/>
    <n v="97"/>
    <n v="812"/>
    <m/>
  </r>
  <r>
    <x v="24"/>
    <x v="0"/>
    <d v="2025-05-01T00:00:00"/>
    <d v="2025-05-02T00:00:00"/>
    <s v="Onsite Lab: Space Explorers"/>
    <x v="0"/>
    <s v="Perot Museum of Nature and Science"/>
    <s v="2201 N Field Street"/>
    <n v="75201"/>
    <n v="6"/>
    <n v="115"/>
    <n v="17"/>
    <n v="132"/>
    <m/>
  </r>
  <r>
    <x v="24"/>
    <x v="0"/>
    <d v="2025-05-01T00:00:00"/>
    <d v="2025-05-01T00:00:00"/>
    <s v="Family Science Night: Superhero Academy"/>
    <x v="0"/>
    <s v="Sylvia Mendez CREW Leadership Academy"/>
    <s v="1515 N. Jim Miller Rd."/>
    <n v="75217"/>
    <n v="1"/>
    <m/>
    <n v="490"/>
    <n v="490"/>
    <m/>
  </r>
  <r>
    <x v="24"/>
    <x v="0"/>
    <d v="2025-05-01T00:00:00"/>
    <d v="2025-05-31T00:00:00"/>
    <s v="Bio Lab"/>
    <x v="0"/>
    <s v="Perot Museum of Nature and Science"/>
    <s v="2201 N Field Street"/>
    <n v="75201"/>
    <n v="31"/>
    <n v="4787"/>
    <m/>
    <n v="4787"/>
    <m/>
  </r>
  <r>
    <x v="24"/>
    <x v="0"/>
    <d v="2025-05-01T00:00:00"/>
    <d v="2025-05-31T00:00:00"/>
    <s v="Challenge Lab"/>
    <x v="0"/>
    <s v="Perot Museum of Nature and Science"/>
    <s v="2201 N Field Street"/>
    <n v="75201"/>
    <n v="31"/>
    <n v="10864"/>
    <m/>
    <n v="10864"/>
    <m/>
  </r>
  <r>
    <x v="24"/>
    <x v="3"/>
    <d v="2025-05-01T00:00:00"/>
    <d v="2025-05-31T00:00:00"/>
    <s v="Thursdays on Tap"/>
    <x v="0"/>
    <s v="Perot Museum of Nature and Science"/>
    <s v="2201 N Field Street"/>
    <n v="75201"/>
    <n v="4"/>
    <n v="3249"/>
    <n v="150"/>
    <n v="3399"/>
    <m/>
  </r>
  <r>
    <x v="8"/>
    <x v="0"/>
    <d v="2025-05-01T00:00:00"/>
    <d v="2025-05-31T00:00:00"/>
    <s v="Workshop/Training"/>
    <x v="0"/>
    <s v="Sammons Center for the Arts"/>
    <s v="3630 Harry Hines Blvd"/>
    <n v="75219"/>
    <n v="2"/>
    <m/>
    <n v="34"/>
    <n v="34"/>
    <m/>
  </r>
  <r>
    <x v="8"/>
    <x v="1"/>
    <d v="2025-05-01T00:00:00"/>
    <d v="2025-05-31T00:00:00"/>
    <s v="Rehearsal"/>
    <x v="0"/>
    <s v="Sammons Center for the Arts"/>
    <s v="3630 Harry Hines Blvd"/>
    <n v="75219"/>
    <n v="51"/>
    <m/>
    <n v="3281"/>
    <n v="3281"/>
    <m/>
  </r>
  <r>
    <x v="8"/>
    <x v="5"/>
    <d v="2025-05-01T00:00:00"/>
    <d v="2025-05-31T00:00:00"/>
    <s v="Performance by Others"/>
    <x v="0"/>
    <s v="Sammons Center for the Arts"/>
    <s v="3630 Harry Hines Blvd"/>
    <n v="75219"/>
    <n v="9"/>
    <m/>
    <n v="709"/>
    <n v="709"/>
    <m/>
  </r>
  <r>
    <x v="8"/>
    <x v="3"/>
    <d v="2025-05-01T00:00:00"/>
    <d v="2025-05-31T00:00:00"/>
    <s v="Meetings"/>
    <x v="0"/>
    <s v="Sammons Center for the Arts"/>
    <s v="3630 Harry Hines Blvd"/>
    <n v="75219"/>
    <n v="25"/>
    <m/>
    <n v="285"/>
    <n v="285"/>
    <m/>
  </r>
  <r>
    <x v="8"/>
    <x v="3"/>
    <d v="2025-05-01T00:00:00"/>
    <d v="2025-05-31T00:00:00"/>
    <s v="Auditions"/>
    <x v="0"/>
    <s v="Sammons Center for the Arts"/>
    <s v="3630 Harry Hines Blvd"/>
    <n v="75219"/>
    <n v="2"/>
    <m/>
    <n v="40"/>
    <n v="40"/>
    <m/>
  </r>
  <r>
    <x v="8"/>
    <x v="3"/>
    <d v="2025-05-01T00:00:00"/>
    <d v="2025-05-31T00:00:00"/>
    <s v="Special Events"/>
    <x v="0"/>
    <s v="Sammons Center for the Arts"/>
    <s v="3630 Harry Hines Blvd"/>
    <n v="75219"/>
    <n v="1"/>
    <m/>
    <n v="144"/>
    <n v="144"/>
    <m/>
  </r>
  <r>
    <x v="8"/>
    <x v="5"/>
    <d v="2025-05-01T00:00:00"/>
    <d v="2025-05-31T00:00:00"/>
    <s v="Sammons Jazz Concert"/>
    <x v="0"/>
    <s v="Sammons Center for the Arts"/>
    <s v="3630 Harry Hines Blvd"/>
    <n v="75219"/>
    <n v="1"/>
    <n v="144"/>
    <n v="14"/>
    <n v="158"/>
    <m/>
  </r>
  <r>
    <x v="8"/>
    <x v="5"/>
    <d v="2025-05-01T00:00:00"/>
    <d v="2025-05-31T00:00:00"/>
    <s v="Sammons Cabaret Concert"/>
    <x v="0"/>
    <s v="Sammons Center for the Arts"/>
    <s v="3630 Harry Hines Blvd"/>
    <n v="75219"/>
    <n v="1"/>
    <n v="106"/>
    <n v="16"/>
    <n v="122"/>
    <m/>
  </r>
  <r>
    <x v="8"/>
    <x v="5"/>
    <d v="2025-05-01T00:00:00"/>
    <d v="2025-05-31T00:00:00"/>
    <s v="Sammons Jazz Youth Concert"/>
    <x v="0"/>
    <s v="Sammons Center for the Arts"/>
    <s v="3630 Harry Hines Blvd"/>
    <n v="75219"/>
    <n v="0"/>
    <m/>
    <n v="0"/>
    <n v="0"/>
    <m/>
  </r>
  <r>
    <x v="8"/>
    <x v="3"/>
    <d v="2025-05-01T00:00:00"/>
    <d v="2025-05-31T00:00:00"/>
    <s v="Office Visitors"/>
    <x v="0"/>
    <s v="Sammons Center for the Arts"/>
    <s v="3630 Harry Hines Blvd"/>
    <n v="75219"/>
    <m/>
    <m/>
    <n v="574"/>
    <n v="574"/>
    <m/>
  </r>
  <r>
    <x v="25"/>
    <x v="5"/>
    <d v="2025-05-01T00:00:00"/>
    <d v="2025-05-10T00:00:00"/>
    <s v="Healed"/>
    <x v="0"/>
    <s v="Bryant Hall"/>
    <s v="3400 Blackburn St."/>
    <n v="75219"/>
    <n v="7"/>
    <n v="82"/>
    <n v="156"/>
    <n v="238"/>
    <m/>
  </r>
  <r>
    <x v="47"/>
    <x v="1"/>
    <d v="2025-05-01T00:00:00"/>
    <d v="2025-05-15T00:00:00"/>
    <s v="El Otro Rehearsals"/>
    <x v="0"/>
    <s v="TD Studio"/>
    <s v="1230 River Bend Dr # 111"/>
    <n v="75247"/>
    <n v="12"/>
    <n v="0"/>
    <n v="11"/>
    <n v="132"/>
    <m/>
  </r>
  <r>
    <x v="41"/>
    <x v="5"/>
    <d v="2025-05-01T00:00:00"/>
    <d v="2025-05-10T00:00:00"/>
    <s v="A Dallas Hedda"/>
    <x v="0"/>
    <s v="Bishop Arts Theatre"/>
    <s v="215 S Tyler Street"/>
    <n v="75208"/>
    <n v="7"/>
    <n v="207"/>
    <n v="53"/>
    <n v="260"/>
    <m/>
  </r>
  <r>
    <x v="42"/>
    <x v="1"/>
    <d v="2025-05-01T00:00:00"/>
    <d v="2025-05-03T00:00:00"/>
    <s v="Les Ballets Trockadero de Monte Carlo Rehearsals"/>
    <x v="0"/>
    <s v="Moody Performance Hall"/>
    <s v="2520 Flora St."/>
    <n v="75201"/>
    <n v="3"/>
    <n v="0"/>
    <n v="60"/>
    <n v="60"/>
    <m/>
  </r>
  <r>
    <x v="26"/>
    <x v="7"/>
    <d v="2025-05-01T00:00:00"/>
    <d v="2025-05-04T00:00:00"/>
    <s v="History of TBAAL"/>
    <x v="0"/>
    <s v="TBAAL "/>
    <s v="1309 Canton Street"/>
    <n v="75202"/>
    <n v="1"/>
    <n v="0"/>
    <n v="468"/>
    <n v="468"/>
    <m/>
  </r>
  <r>
    <x v="28"/>
    <x v="1"/>
    <d v="2025-05-01T00:00:00"/>
    <d v="2025-05-31T00:00:00"/>
    <s v="Company Rehearsal "/>
    <x v="0"/>
    <s v="Bruce Wood Dance Studio"/>
    <s v="101 Howell St."/>
    <n v="75207"/>
    <n v="23"/>
    <m/>
    <n v="17"/>
    <n v="17"/>
    <m/>
  </r>
  <r>
    <x v="28"/>
    <x v="0"/>
    <d v="2025-05-01T00:00:00"/>
    <d v="2025-05-31T00:00:00"/>
    <s v="Company Class "/>
    <x v="0"/>
    <s v="Bruce Wood Dance Studio"/>
    <s v="101 Howell St."/>
    <n v="75207"/>
    <n v="23"/>
    <m/>
    <n v="17"/>
    <n v="17"/>
    <m/>
  </r>
  <r>
    <x v="28"/>
    <x v="0"/>
    <d v="2025-05-01T00:00:00"/>
    <d v="2025-05-31T00:00:00"/>
    <s v="Wood|Works Open Company Class "/>
    <x v="0"/>
    <s v="Bruce Wood Dance Studio"/>
    <s v="101 Howell St."/>
    <n v="75207"/>
    <n v="13"/>
    <n v="10"/>
    <n v="3"/>
    <n v="13"/>
    <m/>
  </r>
  <r>
    <x v="28"/>
    <x v="0"/>
    <d v="2025-05-01T00:00:00"/>
    <d v="2025-05-31T00:00:00"/>
    <s v="For Oak Cliff Outreach Classes "/>
    <x v="0"/>
    <s v="For Oak Cliff Community Center"/>
    <s v="907 E Ledbetter Dr"/>
    <n v="75216"/>
    <n v="2"/>
    <n v="0"/>
    <n v="15"/>
    <n v="15"/>
    <m/>
  </r>
  <r>
    <x v="28"/>
    <x v="0"/>
    <d v="2025-05-01T00:00:00"/>
    <d v="2025-05-31T00:00:00"/>
    <s v="Nexus Outreach Classes "/>
    <x v="0"/>
    <s v="Nexus Recovery Center"/>
    <s v="8733 La Prada Dr"/>
    <n v="75228"/>
    <n v="3"/>
    <m/>
    <n v="36"/>
    <n v="36"/>
    <m/>
  </r>
  <r>
    <x v="28"/>
    <x v="0"/>
    <d v="2025-05-01T00:00:00"/>
    <d v="2025-05-31T00:00:00"/>
    <s v="CC Young Outreach Classes "/>
    <x v="0"/>
    <s v="CC Young Senior Residency"/>
    <s v="4847 W Lawther Dr"/>
    <n v="75214"/>
    <n v="4"/>
    <m/>
    <n v="10"/>
    <n v="10"/>
    <m/>
  </r>
  <r>
    <x v="28"/>
    <x v="0"/>
    <d v="2025-05-01T00:00:00"/>
    <d v="2025-05-31T00:00:00"/>
    <s v="Heart House Outreach Classes"/>
    <x v="0"/>
    <s v="Heart House"/>
    <s v="6731 Larmanda St"/>
    <n v="75231"/>
    <n v="0"/>
    <m/>
    <n v="0"/>
    <n v="0"/>
    <m/>
  </r>
  <r>
    <x v="28"/>
    <x v="0"/>
    <d v="2025-05-01T00:00:00"/>
    <d v="2025-05-31T00:00:00"/>
    <s v="Mosaic Outreach Classes "/>
    <x v="0"/>
    <s v="Mosaic Family Services"/>
    <s v="12225 Greenville Ave "/>
    <n v="75243"/>
    <n v="2"/>
    <m/>
    <n v="4"/>
    <n v="4"/>
    <m/>
  </r>
  <r>
    <x v="33"/>
    <x v="5"/>
    <d v="2025-05-01T00:00:00"/>
    <d v="2025-05-01T00:00:00"/>
    <s v="Touring Opera Performance"/>
    <x v="0"/>
    <s v="C.C. Young"/>
    <s v="4847 West Lawther Drive"/>
    <n v="75214"/>
    <n v="1"/>
    <m/>
    <n v="28"/>
    <n v="28"/>
    <m/>
  </r>
  <r>
    <x v="33"/>
    <x v="5"/>
    <d v="2025-05-01T00:00:00"/>
    <d v="2025-05-01T00:00:00"/>
    <s v="Opera in a Suitcase Performance"/>
    <x v="0"/>
    <s v="C.C. Young"/>
    <s v="4847 West Lawther Drive"/>
    <n v="75214"/>
    <n v="1"/>
    <m/>
    <n v="34"/>
    <n v="34"/>
    <m/>
  </r>
  <r>
    <x v="29"/>
    <x v="0"/>
    <d v="2025-05-01T00:00:00"/>
    <d v="2025-05-05T00:00:00"/>
    <s v="Flamenkitos"/>
    <x v="0"/>
    <s v="Sanger Elementary"/>
    <s v="8410 San Leandro Dr, Dallas, TX 75218"/>
    <n v="75218"/>
    <n v="1"/>
    <m/>
    <n v="55"/>
    <n v="55"/>
    <m/>
  </r>
  <r>
    <x v="29"/>
    <x v="0"/>
    <d v="2025-05-01T00:00:00"/>
    <d v="2025-05-07T00:00:00"/>
    <s v="Flamenkitos"/>
    <x v="0"/>
    <s v="Eladio"/>
    <s v="4500 Bernal Dr, Dallas, TX 75212"/>
    <n v="75212"/>
    <n v="1"/>
    <m/>
    <n v="20"/>
    <n v="20"/>
    <m/>
  </r>
  <r>
    <x v="29"/>
    <x v="0"/>
    <d v="2025-05-01T00:00:00"/>
    <d v="2025-05-08T00:00:00"/>
    <s v="Flamenkitos"/>
    <x v="0"/>
    <s v="Silberstein"/>
    <s v="3101 Lawnview Ave, Dallas, TX 75227"/>
    <n v="75227"/>
    <n v="1"/>
    <m/>
    <n v="15"/>
    <n v="15"/>
    <m/>
  </r>
  <r>
    <x v="29"/>
    <x v="1"/>
    <d v="2025-05-01T00:00:00"/>
    <d v="2025-05-08T00:00:00"/>
    <s v="Flamenkitos"/>
    <x v="0"/>
    <s v="Estudio Flamenco Dallas"/>
    <s v="4414 Rusk Ave. "/>
    <n v="75204"/>
    <n v="1"/>
    <n v="8"/>
    <m/>
    <n v="8"/>
    <m/>
  </r>
  <r>
    <x v="29"/>
    <x v="1"/>
    <d v="2025-05-01T00:00:00"/>
    <d v="2025-05-08T00:00:00"/>
    <s v="Flamenkitos"/>
    <x v="0"/>
    <s v="Estudio Flamenco Dallas"/>
    <s v="4414 Rusk Ave. "/>
    <n v="75204"/>
    <n v="1"/>
    <n v="8"/>
    <m/>
    <n v="8"/>
    <m/>
  </r>
  <r>
    <x v="35"/>
    <x v="5"/>
    <d v="2025-05-01T00:00:00"/>
    <d v="2025-05-25T00:00:00"/>
    <s v="h*llo k*tty syndrome"/>
    <x v="0"/>
    <s v="Undermain Theatre Mainstage"/>
    <s v="3200 Main Street"/>
    <n v="75226"/>
    <n v="16"/>
    <n v="493"/>
    <n v="92"/>
    <n v="585"/>
    <m/>
  </r>
  <r>
    <x v="54"/>
    <x v="5"/>
    <d v="2025-05-01T00:00:00"/>
    <d v="2025-05-04T00:00:00"/>
    <s v="Xanadu Performances"/>
    <x v="0"/>
    <s v="Kalita Humphreys Theater"/>
    <s v="3636 Turtle Creek Blvd"/>
    <n v="75219"/>
    <n v="4"/>
    <n v="935"/>
    <n v="117"/>
    <n v="1052"/>
    <m/>
  </r>
  <r>
    <x v="7"/>
    <x v="0"/>
    <d v="2025-05-01T00:00:00"/>
    <d v="2025-05-31T00:00:00"/>
    <s v="COD: Launching Signature Practices"/>
    <x v="1"/>
    <s v="Virtual"/>
    <s v="Virtual"/>
    <s v="Virtual"/>
    <n v="1"/>
    <n v="0"/>
    <n v="1"/>
    <n v="1"/>
    <m/>
  </r>
  <r>
    <x v="7"/>
    <x v="0"/>
    <d v="2025-05-01T00:00:00"/>
    <d v="2025-05-31T00:00:00"/>
    <s v="COD: Launching: Getting Relationships Right"/>
    <x v="1"/>
    <s v="Virtual"/>
    <s v="Virtual"/>
    <s v="Virtual"/>
    <n v="1"/>
    <n v="0"/>
    <n v="2"/>
    <n v="2"/>
    <m/>
  </r>
  <r>
    <x v="7"/>
    <x v="0"/>
    <d v="2025-05-01T00:00:00"/>
    <d v="2025-05-31T00:00:00"/>
    <s v="COD: SEL REFLECTION"/>
    <x v="1"/>
    <s v="Virtual"/>
    <s v="Virtual"/>
    <s v="Virtual"/>
    <n v="1"/>
    <n v="0"/>
    <n v="1"/>
    <n v="1"/>
    <m/>
  </r>
  <r>
    <x v="7"/>
    <x v="0"/>
    <d v="2025-05-01T00:00:00"/>
    <d v="2025-05-31T00:00:00"/>
    <s v="COD: SEL 101"/>
    <x v="1"/>
    <s v="Virtual"/>
    <s v="Virtual"/>
    <s v="Virtual"/>
    <n v="1"/>
    <n v="0"/>
    <n v="2"/>
    <n v="2"/>
    <m/>
  </r>
  <r>
    <x v="7"/>
    <x v="0"/>
    <d v="2025-05-01T00:00:00"/>
    <d v="2025-05-31T00:00:00"/>
    <s v="COD: Launching Conflict Management"/>
    <x v="1"/>
    <s v="Virtual"/>
    <s v="Virtual"/>
    <s v="Virtual"/>
    <n v="1"/>
    <n v="0"/>
    <n v="1"/>
    <n v="1"/>
    <m/>
  </r>
  <r>
    <x v="7"/>
    <x v="0"/>
    <d v="2025-05-01T00:00:00"/>
    <d v="2025-05-31T00:00:00"/>
    <s v="COD: Launching Restorative Practices"/>
    <x v="1"/>
    <s v="Virtual"/>
    <s v="Virtual"/>
    <s v="Virtual"/>
    <n v="1"/>
    <n v="0"/>
    <n v="1"/>
    <n v="1"/>
    <m/>
  </r>
  <r>
    <x v="7"/>
    <x v="0"/>
    <d v="2025-05-01T00:00:00"/>
    <d v="2025-05-31T00:00:00"/>
    <s v="COD: SEL 201"/>
    <x v="1"/>
    <s v="Virtual"/>
    <s v="Virtual"/>
    <s v="Virtual"/>
    <n v="1"/>
    <n v="0"/>
    <n v="2"/>
    <n v="2"/>
    <m/>
  </r>
  <r>
    <x v="7"/>
    <x v="0"/>
    <d v="2025-05-01T00:00:00"/>
    <d v="2025-05-31T00:00:00"/>
    <s v="COD: Launching Mental Health Tools for Staff and Students Post-COVID"/>
    <x v="1"/>
    <s v="Virtual"/>
    <s v="Virtual"/>
    <s v="Virtual"/>
    <n v="1"/>
    <n v="0"/>
    <n v="4"/>
    <n v="4"/>
    <m/>
  </r>
  <r>
    <x v="7"/>
    <x v="0"/>
    <d v="2025-05-01T00:00:00"/>
    <d v="2025-05-31T00:00:00"/>
    <s v="COD: Developing Mental Health Tools Post-COVID"/>
    <x v="1"/>
    <s v="Virtual"/>
    <s v="Virtual"/>
    <s v="Virtual"/>
    <n v="1"/>
    <n v="0"/>
    <n v="4"/>
    <n v="4"/>
    <m/>
  </r>
  <r>
    <x v="7"/>
    <x v="0"/>
    <d v="2025-05-01T00:00:00"/>
    <d v="2025-05-31T00:00:00"/>
    <s v="COD: Sustaining Mental Health Tools Post-COVID"/>
    <x v="1"/>
    <s v="Virtual"/>
    <s v="Virtual"/>
    <s v="Virtual"/>
    <n v="1"/>
    <n v="0"/>
    <n v="4"/>
    <n v="4"/>
    <m/>
  </r>
  <r>
    <x v="7"/>
    <x v="0"/>
    <d v="2025-05-01T00:00:00"/>
    <d v="2025-05-31T00:00:00"/>
    <s v="COD: Understanding Youth Mental Health 101"/>
    <x v="1"/>
    <s v="Virtual"/>
    <s v="Virtual"/>
    <s v="Virtual"/>
    <n v="1"/>
    <n v="0"/>
    <n v="5"/>
    <n v="5"/>
    <m/>
  </r>
  <r>
    <x v="7"/>
    <x v="0"/>
    <d v="2025-05-01T00:00:00"/>
    <d v="2025-05-31T00:00:00"/>
    <s v="COD: Understanding Youth Mental Health 301"/>
    <x v="1"/>
    <s v="Virtual"/>
    <s v="Virtual"/>
    <s v="Virtual"/>
    <n v="1"/>
    <n v="0"/>
    <n v="2"/>
    <n v="2"/>
    <m/>
  </r>
  <r>
    <x v="7"/>
    <x v="0"/>
    <d v="2025-05-01T00:00:00"/>
    <d v="2025-05-31T00:00:00"/>
    <s v="COD: ACEs, PACEs, Trauma, and the Growing Brain"/>
    <x v="1"/>
    <s v="Virtual"/>
    <s v="Virtual"/>
    <s v="Virtual"/>
    <n v="1"/>
    <n v="0"/>
    <n v="4"/>
    <n v="4"/>
    <m/>
  </r>
  <r>
    <x v="7"/>
    <x v="0"/>
    <d v="2025-05-01T00:00:00"/>
    <d v="2025-05-31T00:00:00"/>
    <s v="COD: Launching: Self-Care for Yourself and in the Workplace"/>
    <x v="1"/>
    <s v="Virtual"/>
    <s v="Virtual"/>
    <s v="Virtual"/>
    <n v="1"/>
    <n v="0"/>
    <n v="5"/>
    <n v="5"/>
    <m/>
  </r>
  <r>
    <x v="7"/>
    <x v="0"/>
    <d v="2025-05-01T00:00:00"/>
    <d v="2025-05-31T00:00:00"/>
    <s v="COD: Understanding Youth Mental Health 201"/>
    <x v="1"/>
    <s v="Virtual"/>
    <s v="Virtual"/>
    <s v="Virtual"/>
    <n v="1"/>
    <n v="0"/>
    <n v="4"/>
    <n v="4"/>
    <m/>
  </r>
  <r>
    <x v="10"/>
    <x v="0"/>
    <d v="2025-05-01T00:00:00"/>
    <d v="2025-05-31T00:00:00"/>
    <s v="Leaded Stained-Glass Workshop (Sunday 5/4)"/>
    <x v="1"/>
    <s v="Creative Arts Center of Dallas"/>
    <s v="2358 Laughlin Drive"/>
    <n v="75226"/>
    <n v="1"/>
    <n v="7"/>
    <n v="0"/>
    <n v="7"/>
    <m/>
  </r>
  <r>
    <x v="10"/>
    <x v="0"/>
    <d v="2025-05-01T00:00:00"/>
    <d v="2025-05-31T00:00:00"/>
    <s v="Zoom Abstract Drawing 1 (Gray Tues Morning)"/>
    <x v="1"/>
    <s v="Creative Arts Center of Dallas"/>
    <s v="2360 Laughlin Drive"/>
    <n v="75228"/>
    <n v="3"/>
    <n v="2"/>
    <n v="0"/>
    <n v="2"/>
    <m/>
  </r>
  <r>
    <x v="20"/>
    <x v="0"/>
    <d v="2025-05-01T00:00:00"/>
    <d v="2025-05-29T00:00:00"/>
    <s v="Verizon Small Business Digital Resources Workshop"/>
    <x v="1"/>
    <s v="African American Museum"/>
    <s v="3536 Grand Avenue"/>
    <n v="75210"/>
    <n v="2"/>
    <m/>
    <n v="63"/>
    <n v="63"/>
    <m/>
  </r>
  <r>
    <x v="18"/>
    <x v="0"/>
    <d v="2025-05-01T00:00:00"/>
    <d v="2025-05-29T00:00:00"/>
    <s v="Salsa Class"/>
    <x v="0"/>
    <s v="La Cantera Arts Conservatory"/>
    <s v="1050 N Westmoreland #328"/>
    <n v="75211"/>
    <n v="4"/>
    <n v="0"/>
    <n v="3"/>
    <n v="12"/>
    <m/>
  </r>
  <r>
    <x v="18"/>
    <x v="0"/>
    <d v="2025-05-01T00:00:00"/>
    <d v="2025-05-29T00:00:00"/>
    <s v="Biligual Yoga THURS  9 am - 10am"/>
    <x v="0"/>
    <s v="La Cantera Arts Conservatory"/>
    <s v="1050 N Westmoreland #328"/>
    <n v="75211"/>
    <n v="3"/>
    <n v="0"/>
    <n v="6"/>
    <n v="18"/>
    <m/>
  </r>
  <r>
    <x v="1"/>
    <x v="2"/>
    <d v="2025-05-02T00:00:00"/>
    <d v="2025-05-09T00:00:00"/>
    <s v="Identity of Music"/>
    <x v="0"/>
    <s v="Our Lady of Perpetual Help"/>
    <s v="7625 Cortland Avenue Dallas, TX"/>
    <n v="75235"/>
    <n v="12"/>
    <n v="110"/>
    <m/>
    <n v="110"/>
    <m/>
  </r>
  <r>
    <x v="2"/>
    <x v="5"/>
    <d v="2025-05-02T00:00:00"/>
    <d v="2025-05-02T00:00:00"/>
    <s v="Little Window"/>
    <x v="0"/>
    <s v="Arts Mission Oak Cliff"/>
    <s v="410 S Windomere Ave"/>
    <n v="75208"/>
    <n v="1"/>
    <n v="33"/>
    <n v="17"/>
    <n v="50"/>
    <m/>
  </r>
  <r>
    <x v="14"/>
    <x v="9"/>
    <d v="2025-05-02T00:00:00"/>
    <d v="2025-05-02T00:00:00"/>
    <s v="Jersey Village High School"/>
    <x v="0"/>
    <s v="The Sixth Floor Museum at Dealey Plaza"/>
    <s v="411 Elm Street"/>
    <n v="75202"/>
    <n v="1"/>
    <n v="42"/>
    <n v="0"/>
    <n v="42"/>
    <m/>
  </r>
  <r>
    <x v="14"/>
    <x v="9"/>
    <d v="2025-05-02T00:00:00"/>
    <d v="2025-05-02T00:00:00"/>
    <s v="Springtown Middle School"/>
    <x v="0"/>
    <s v="The Sixth Floor Museum at Dealey Plaza"/>
    <s v="411 Elm Street"/>
    <n v="75202"/>
    <n v="1"/>
    <n v="0"/>
    <n v="35"/>
    <n v="35"/>
    <m/>
  </r>
  <r>
    <x v="14"/>
    <x v="9"/>
    <d v="2025-05-02T00:00:00"/>
    <d v="2025-05-02T00:00:00"/>
    <s v="Springtown Middle School"/>
    <x v="0"/>
    <s v="The Sixth Floor Museum at Dealey Plaza"/>
    <s v="411 Elm Street"/>
    <n v="75202"/>
    <n v="1"/>
    <n v="0"/>
    <n v="33"/>
    <n v="33"/>
    <m/>
  </r>
  <r>
    <x v="14"/>
    <x v="0"/>
    <d v="2025-05-02T00:00:00"/>
    <d v="2025-05-02T00:00:00"/>
    <s v="Springtown Middle School"/>
    <x v="0"/>
    <s v="The Sixth Floor Museum at Dealey Plaza"/>
    <s v="411 Elm Street"/>
    <n v="75202"/>
    <n v="1"/>
    <n v="0"/>
    <n v="35"/>
    <n v="35"/>
    <m/>
  </r>
  <r>
    <x v="14"/>
    <x v="0"/>
    <d v="2025-05-02T00:00:00"/>
    <d v="2025-05-02T00:00:00"/>
    <s v="Springtown Middle School"/>
    <x v="0"/>
    <s v="The Sixth Floor Museum at Dealey Plaza"/>
    <s v="411 Elm Street"/>
    <n v="75202"/>
    <n v="1"/>
    <n v="0"/>
    <n v="33"/>
    <n v="33"/>
    <m/>
  </r>
  <r>
    <x v="14"/>
    <x v="9"/>
    <d v="2025-05-02T00:00:00"/>
    <d v="2025-05-02T00:00:00"/>
    <s v="Jersey Village High School"/>
    <x v="0"/>
    <s v="The Sixth Floor Museum at Dealey Plaza"/>
    <s v="411 Elm Street"/>
    <n v="75202"/>
    <n v="1"/>
    <n v="33"/>
    <n v="0"/>
    <n v="33"/>
    <m/>
  </r>
  <r>
    <x v="16"/>
    <x v="0"/>
    <d v="2025-05-02T00:00:00"/>
    <d v="2025-05-02T00:00:00"/>
    <s v="Senior Program"/>
    <x v="0"/>
    <s v="WellMed at Redbird Square"/>
    <s v="3107 W Camp Wisdom Rd"/>
    <s v="75237"/>
    <n v="1"/>
    <m/>
    <n v="7"/>
    <n v="7"/>
    <m/>
  </r>
  <r>
    <x v="22"/>
    <x v="9"/>
    <d v="2025-05-02T00:00:00"/>
    <d v="2025-05-02T00:00:00"/>
    <s v="Tour: Lake Ridge High School"/>
    <x v="0"/>
    <s v="Nasher Sculpture Center"/>
    <s v="2001 Flora St. "/>
    <n v="75201"/>
    <n v="1"/>
    <m/>
    <n v="40"/>
    <n v="40"/>
    <m/>
  </r>
  <r>
    <x v="24"/>
    <x v="0"/>
    <d v="2025-05-02T00:00:00"/>
    <d v="2025-05-14T00:00:00"/>
    <s v="Onsite Lab: Brain Power - Dissection"/>
    <x v="0"/>
    <s v="Perot Museum of Nature and Science"/>
    <s v="2201 N Field Street"/>
    <n v="75201"/>
    <n v="5"/>
    <n v="86"/>
    <n v="24"/>
    <n v="110"/>
    <m/>
  </r>
  <r>
    <x v="24"/>
    <x v="3"/>
    <d v="2025-05-02T00:00:00"/>
    <d v="2025-05-28T00:00:00"/>
    <s v="Facility Rentals"/>
    <x v="0"/>
    <s v="Perot Museum of Nature and Science"/>
    <s v="2201 N Field Street"/>
    <n v="75201"/>
    <n v="15"/>
    <n v="2691"/>
    <m/>
    <n v="2691"/>
    <m/>
  </r>
  <r>
    <x v="42"/>
    <x v="5"/>
    <d v="2025-05-02T00:00:00"/>
    <d v="2025-05-02T00:00:00"/>
    <s v="Les Ballets Trockadero de Monte Carlo Performance"/>
    <x v="0"/>
    <s v="Moody Performance Hall"/>
    <s v="2520 Flora St."/>
    <n v="75201"/>
    <n v="1"/>
    <n v="453"/>
    <n v="84"/>
    <n v="537"/>
    <m/>
  </r>
  <r>
    <x v="42"/>
    <x v="5"/>
    <d v="2025-05-02T00:00:00"/>
    <d v="2025-05-02T00:00:00"/>
    <s v="Santos Salon with The Trocks' Tory Dobrin"/>
    <x v="0"/>
    <s v="Moody Performance Hall"/>
    <s v="2520 Flora St."/>
    <n v="75201"/>
    <n v="1"/>
    <n v="0"/>
    <n v="62"/>
    <n v="62"/>
    <m/>
  </r>
  <r>
    <x v="42"/>
    <x v="3"/>
    <d v="2025-05-02T00:00:00"/>
    <d v="2025-05-03T00:00:00"/>
    <s v="Les Ballets Trockadero de Monte Carlo Post-Performance Artist Talkbacks"/>
    <x v="0"/>
    <s v="Moody Performance Hall"/>
    <s v="2520 Flora St."/>
    <n v="75201"/>
    <n v="2"/>
    <n v="0"/>
    <n v="260"/>
    <n v="260"/>
    <m/>
  </r>
  <r>
    <x v="26"/>
    <x v="1"/>
    <d v="2025-05-02T00:00:00"/>
    <d v="2025-05-02T00:00:00"/>
    <s v="Budding Rose Rehearsal"/>
    <x v="0"/>
    <s v="TBAAL "/>
    <s v="1309 Canton Street"/>
    <n v="75202"/>
    <n v="1"/>
    <n v="0"/>
    <n v="200"/>
    <n v="200"/>
    <m/>
  </r>
  <r>
    <x v="26"/>
    <x v="5"/>
    <d v="2025-05-02T00:00:00"/>
    <d v="2025-05-02T00:00:00"/>
    <s v="Downtown Dallas Comedy"/>
    <x v="0"/>
    <s v="TBAAL "/>
    <s v="1309 Canton Street"/>
    <n v="75202"/>
    <n v="1"/>
    <n v="78"/>
    <n v="0"/>
    <n v="78"/>
    <m/>
  </r>
  <r>
    <x v="32"/>
    <x v="8"/>
    <d v="2025-05-02T00:00:00"/>
    <d v="2025-05-04T00:00:00"/>
    <s v="USAFF co-presents 20th Anniversary screening of &quot;Pride &amp; Prejudice&quot; (3 screenings) (presented with the Angelika Dallas)"/>
    <x v="0"/>
    <s v="Angelika Film Center Dallas"/>
    <s v="5321 E Mockingbird Ln"/>
    <n v="75206"/>
    <n v="3"/>
    <n v="97"/>
    <n v="0"/>
    <n v="97"/>
    <m/>
  </r>
  <r>
    <x v="43"/>
    <x v="5"/>
    <d v="2025-05-02T00:00:00"/>
    <d v="2025-05-02T00:00:00"/>
    <s v="Concerts for Seniors - Dallas Area"/>
    <x v="0"/>
    <s v="Lennwood Nursing Home"/>
    <s v="8017 W. Virginia"/>
    <s v="75237"/>
    <n v="1"/>
    <n v="0"/>
    <n v="25"/>
    <n v="25"/>
    <m/>
  </r>
  <r>
    <x v="43"/>
    <x v="5"/>
    <d v="2025-05-02T00:00:00"/>
    <d v="2025-05-02T00:00:00"/>
    <s v="Concerts for Seniors - Dallas Area"/>
    <x v="0"/>
    <s v="Lennwood Nursing Home"/>
    <s v="8017 W. Virginia"/>
    <s v="75237"/>
    <n v="1"/>
    <n v="0"/>
    <n v="25"/>
    <n v="25"/>
    <m/>
  </r>
  <r>
    <x v="43"/>
    <x v="5"/>
    <d v="2025-05-02T00:00:00"/>
    <d v="2025-05-02T00:00:00"/>
    <s v="Concerts for Seniors - Dallas Area"/>
    <x v="0"/>
    <s v="Renaissance at Kessler Park"/>
    <s v="2428 Bahama Drive"/>
    <s v="75211"/>
    <n v="1"/>
    <n v="0"/>
    <n v="16"/>
    <n v="16"/>
    <m/>
  </r>
  <r>
    <x v="42"/>
    <x v="5"/>
    <d v="2025-05-02T00:00:00"/>
    <d v="2025-05-02T00:00:00"/>
    <s v="Santos Salon with The Trocks' Tory Dobrin (Live Stream)"/>
    <x v="1"/>
    <s v="Virtual"/>
    <s v="Virtual"/>
    <s v="Virtual"/>
    <n v="1"/>
    <n v="0"/>
    <m/>
    <n v="0"/>
    <m/>
  </r>
  <r>
    <x v="0"/>
    <x v="5"/>
    <d v="2025-05-03T00:00:00"/>
    <d v="2025-05-03T00:00:00"/>
    <s v="Cinco de Mayo Parade - Oak Cliff"/>
    <x v="0"/>
    <s v="Oak Cliff, TX"/>
    <s v="Oak Cliff, TX"/>
    <n v="75213"/>
    <n v="1"/>
    <n v="0"/>
    <n v="1000"/>
    <n v="1000"/>
    <m/>
  </r>
  <r>
    <x v="0"/>
    <x v="0"/>
    <d v="2025-05-03T00:00:00"/>
    <d v="2025-05-03T00:00:00"/>
    <s v="ANMBF Dance Academy Ballet Folklorico Toddlers 9:30 AM"/>
    <x v="0"/>
    <s v="Anita Martinez Recreation Center"/>
    <s v="3212 N Winnetka Ave, Dallas, TX 75212"/>
    <m/>
    <n v="1"/>
    <n v="22"/>
    <n v="0"/>
    <n v="22"/>
    <m/>
  </r>
  <r>
    <x v="0"/>
    <x v="0"/>
    <d v="2025-05-03T00:00:00"/>
    <d v="2025-05-03T00:00:00"/>
    <s v="ANMBF Dance Academy Classical Ballet Kids 9:30 AM"/>
    <x v="0"/>
    <s v="Anita Martinez Recreation Center"/>
    <s v="3212 N Winnetka Ave, Dallas, TX 75212"/>
    <m/>
    <n v="1"/>
    <n v="8"/>
    <n v="0"/>
    <n v="8"/>
    <m/>
  </r>
  <r>
    <x v="0"/>
    <x v="0"/>
    <d v="2025-05-03T00:00:00"/>
    <d v="2025-05-03T00:00:00"/>
    <s v="ANMBF Dance Academy Ballet Folklorico Kids 10:30 AM"/>
    <x v="0"/>
    <s v="Anita Martinez Recreation Center"/>
    <s v="3212 N Winnetka Ave, Dallas, TX 75212"/>
    <m/>
    <n v="1"/>
    <n v="22"/>
    <n v="0"/>
    <n v="22"/>
    <m/>
  </r>
  <r>
    <x v="0"/>
    <x v="0"/>
    <d v="2025-05-03T00:00:00"/>
    <d v="2025-05-03T00:00:00"/>
    <s v="ANMBF Dance Academy Classical Ballet Toddlers 10:30 AM"/>
    <x v="0"/>
    <s v="Anita Martinez Recreation Center"/>
    <s v="3212 N Winnetka Ave, Dallas, TX 75212"/>
    <m/>
    <n v="1"/>
    <n v="13"/>
    <n v="0"/>
    <n v="13"/>
    <m/>
  </r>
  <r>
    <x v="0"/>
    <x v="0"/>
    <d v="2025-05-03T00:00:00"/>
    <d v="2025-05-03T00:00:00"/>
    <s v="ANMBF Dance Academy Ballet Folklorico Teen and Adult 11:30 AM"/>
    <x v="0"/>
    <s v="Anita Martinez Recreation Center"/>
    <s v="3212 N Winnetka Ave, Dallas, TX 75212"/>
    <m/>
    <n v="1"/>
    <n v="11"/>
    <n v="0"/>
    <n v="11"/>
    <m/>
  </r>
  <r>
    <x v="0"/>
    <x v="0"/>
    <d v="2025-05-03T00:00:00"/>
    <d v="2025-05-03T00:00:00"/>
    <s v="ANMBF Dance Academy Ballet Folklorico Kids Intermediate 11:30 AM"/>
    <x v="0"/>
    <s v="Anita Martinez Recreation Center"/>
    <s v="3212 N Winnetka Ave, Dallas, TX 75212"/>
    <m/>
    <n v="1"/>
    <n v="7"/>
    <n v="0"/>
    <n v="7"/>
    <m/>
  </r>
  <r>
    <x v="0"/>
    <x v="0"/>
    <d v="2025-05-03T00:00:00"/>
    <d v="2025-05-03T00:00:00"/>
    <s v="ANMBF Dance Academy Ballet Folklorico Teen and Adult Intermediate 12:30 PM"/>
    <x v="0"/>
    <s v="Anita Martinez Recreation Center"/>
    <s v="3212 N Winnetka Ave, Dallas, TX 75212"/>
    <m/>
    <n v="1"/>
    <n v="5"/>
    <n v="0"/>
    <n v="5"/>
    <m/>
  </r>
  <r>
    <x v="9"/>
    <x v="0"/>
    <d v="2025-05-03T00:00:00"/>
    <d v="2025-05-03T00:00:00"/>
    <s v="Ballet Folklorico"/>
    <x v="0"/>
    <s v="Mountain Creek Branch Library"/>
    <s v="6102 Mountain Creek Pkwy. Dallas "/>
    <n v="75249"/>
    <n v="1"/>
    <n v="35"/>
    <m/>
    <n v="35"/>
    <m/>
  </r>
  <r>
    <x v="9"/>
    <x v="5"/>
    <d v="2025-05-03T00:00:00"/>
    <d v="2025-05-03T00:00:00"/>
    <s v="Ballet Folklorico"/>
    <x v="0"/>
    <s v="City Park-Chautauqua Pavilion"/>
    <s v="1515 S. Harwood St. Dallas, "/>
    <n v="75215"/>
    <n v="1"/>
    <n v="320"/>
    <m/>
    <n v="320"/>
    <m/>
  </r>
  <r>
    <x v="9"/>
    <x v="0"/>
    <d v="2025-05-03T00:00:00"/>
    <d v="2025-05-03T00:00:00"/>
    <s v="Audition/Worshop SOY Theatre/teens"/>
    <x v="0"/>
    <s v="Sammons Center of Arts"/>
    <s v="3630 Harry Hined Blvd. Dallas "/>
    <n v="75219"/>
    <n v="1"/>
    <m/>
    <n v="87"/>
    <n v="87"/>
    <m/>
  </r>
  <r>
    <x v="9"/>
    <x v="0"/>
    <d v="2025-05-03T00:00:00"/>
    <d v="2025-05-03T00:00:00"/>
    <s v="Audition/Worshop SOY Theatre/kids"/>
    <x v="0"/>
    <s v="Sammons Center of Arts"/>
    <s v="3630 Harry Hined Blvd. Dallas "/>
    <n v="75219"/>
    <n v="1"/>
    <m/>
    <n v="88"/>
    <n v="88"/>
    <m/>
  </r>
  <r>
    <x v="9"/>
    <x v="0"/>
    <d v="2025-05-03T00:00:00"/>
    <d v="2025-05-03T00:00:00"/>
    <s v="Audition/Worshop SOY Music/Kids"/>
    <x v="0"/>
    <s v="Sammons Center of Arts"/>
    <s v="3630 Harry Hined Blvd. Dallas "/>
    <n v="75219"/>
    <n v="1"/>
    <m/>
    <n v="88"/>
    <n v="88"/>
    <m/>
  </r>
  <r>
    <x v="9"/>
    <x v="0"/>
    <d v="2025-05-03T00:00:00"/>
    <d v="2025-05-03T00:00:00"/>
    <s v="Audition/Worshop SOY Music/Teens"/>
    <x v="0"/>
    <s v="Sammons Center of Arts"/>
    <s v="3630 Harry Hined Blvd. Dallas "/>
    <n v="75219"/>
    <n v="1"/>
    <m/>
    <n v="87"/>
    <n v="87"/>
    <m/>
  </r>
  <r>
    <x v="9"/>
    <x v="0"/>
    <d v="2025-05-03T00:00:00"/>
    <d v="2025-05-03T00:00:00"/>
    <s v="Audition/Worshop SOY/ Dance-Kids"/>
    <x v="0"/>
    <s v="Sammons Center of Arts"/>
    <s v="3630 Harry Hined Blvd. Dallas "/>
    <n v="75219"/>
    <n v="1"/>
    <m/>
    <n v="88"/>
    <n v="88"/>
    <m/>
  </r>
  <r>
    <x v="9"/>
    <x v="0"/>
    <d v="2025-05-03T00:00:00"/>
    <d v="2025-05-03T00:00:00"/>
    <s v="Audition/Worshop SOY  Dance / Teens"/>
    <x v="0"/>
    <s v="Sammons Center of Arts"/>
    <s v="3630 Harry Hined Blvd. Dallas "/>
    <n v="75219"/>
    <n v="1"/>
    <m/>
    <n v="87"/>
    <n v="87"/>
    <m/>
  </r>
  <r>
    <x v="9"/>
    <x v="0"/>
    <d v="2025-05-03T00:00:00"/>
    <d v="2025-05-03T00:00:00"/>
    <s v="Audition/Worshop SOY  Visual Arts / Teens"/>
    <x v="0"/>
    <s v="Sammons Center of Arts"/>
    <s v="3630 Harry Hined Blvd. Dallas "/>
    <n v="75219"/>
    <n v="1"/>
    <m/>
    <n v="87"/>
    <n v="87"/>
    <m/>
  </r>
  <r>
    <x v="9"/>
    <x v="0"/>
    <d v="2025-05-03T00:00:00"/>
    <d v="2025-05-03T00:00:00"/>
    <s v="Audition/Worshop SOY  Visual Arts / Kids"/>
    <x v="0"/>
    <s v="Sammons Center of Arts"/>
    <s v="3630 Harry Hined Blvd. Dallas "/>
    <n v="75219"/>
    <n v="1"/>
    <m/>
    <n v="88"/>
    <n v="88"/>
    <m/>
  </r>
  <r>
    <x v="13"/>
    <x v="5"/>
    <d v="2025-05-03T00:00:00"/>
    <d v="2025-05-24T00:00:00"/>
    <s v="James and the Giant Peach- public"/>
    <x v="0"/>
    <s v="Rosewood Center for Family Arts"/>
    <s v="5938 Skillman St"/>
    <n v="75231"/>
    <n v="11"/>
    <n v="1045"/>
    <n v="815"/>
    <n v="1860"/>
    <m/>
  </r>
  <r>
    <x v="13"/>
    <x v="3"/>
    <d v="2025-05-03T00:00:00"/>
    <d v="2025-05-24T00:00:00"/>
    <s v="Volunteers- ushers"/>
    <x v="0"/>
    <s v="Rosewood Center for Family Arts"/>
    <s v="5938 Skillman St"/>
    <n v="75231"/>
    <n v="11"/>
    <m/>
    <n v="13"/>
    <n v="13"/>
    <m/>
  </r>
  <r>
    <x v="14"/>
    <x v="9"/>
    <d v="2025-05-03T00:00:00"/>
    <d v="2025-05-03T00:00:00"/>
    <s v="Bandera High School"/>
    <x v="0"/>
    <s v="The Sixth Floor Museum at Dealey Plaza"/>
    <s v="411 Elm Street"/>
    <n v="75202"/>
    <n v="1"/>
    <n v="67"/>
    <n v="0"/>
    <n v="67"/>
    <m/>
  </r>
  <r>
    <x v="16"/>
    <x v="5"/>
    <d v="2025-05-03T00:00:00"/>
    <d v="2025-05-03T00:00:00"/>
    <s v="Boshell Family Lecture Series on Archaeology"/>
    <x v="0"/>
    <s v="Dallas Museum of Art"/>
    <s v="1717 N Harwood"/>
    <s v="75201"/>
    <n v="1"/>
    <m/>
    <n v="34"/>
    <n v="34"/>
    <m/>
  </r>
  <r>
    <x v="16"/>
    <x v="0"/>
    <d v="2025-05-03T00:00:00"/>
    <d v="2025-05-18T00:00:00"/>
    <s v="Open Studio"/>
    <x v="0"/>
    <s v="Dallas Museum of Art"/>
    <s v="1717 N Harwood"/>
    <s v="75201"/>
    <n v="4"/>
    <m/>
    <n v="236"/>
    <n v="236"/>
    <m/>
  </r>
  <r>
    <x v="20"/>
    <x v="0"/>
    <d v="2025-05-03T00:00:00"/>
    <d v="2025-05-24T00:00:00"/>
    <s v="Freedom School"/>
    <x v="0"/>
    <s v="African American Museum"/>
    <s v="3536 Grand Avenue"/>
    <n v="75210"/>
    <n v="3"/>
    <n v="56"/>
    <s v=" "/>
    <n v="56"/>
    <m/>
  </r>
  <r>
    <x v="20"/>
    <x v="3"/>
    <d v="2025-05-03T00:00:00"/>
    <d v="2025-05-03T00:00:00"/>
    <s v="Mother's Day Tea "/>
    <x v="0"/>
    <s v="African American Museum"/>
    <s v="3536 Grand Avenue"/>
    <n v="75210"/>
    <n v="1"/>
    <m/>
    <n v="30"/>
    <n v="30"/>
    <m/>
  </r>
  <r>
    <x v="39"/>
    <x v="5"/>
    <d v="2025-05-03T00:00:00"/>
    <d v="2025-05-03T00:00:00"/>
    <s v="Philharmonic, Sinfonietta, DSE, and YPO final concerts"/>
    <x v="0"/>
    <s v="Meyerson Symphony Center"/>
    <s v="2301 Flora St."/>
    <n v="75201"/>
    <n v="4"/>
    <n v="489"/>
    <n v="259"/>
    <n v="748"/>
    <m/>
  </r>
  <r>
    <x v="39"/>
    <x v="5"/>
    <d v="2025-05-03T00:00:00"/>
    <d v="2025-05-03T00:00:00"/>
    <s v="Pre-Concert Lecture"/>
    <x v="0"/>
    <s v="Meyerson Symphony Center"/>
    <s v="2301 Flora St."/>
    <n v="75201"/>
    <n v="1"/>
    <n v="0"/>
    <n v="1"/>
    <n v="1"/>
    <m/>
  </r>
  <r>
    <x v="22"/>
    <x v="3"/>
    <d v="2025-05-03T00:00:00"/>
    <d v="2025-05-03T00:00:00"/>
    <s v="Free First Saturday"/>
    <x v="0"/>
    <s v="Nasher Sculpture Center"/>
    <s v="2001 Flora St. "/>
    <n v="75201"/>
    <n v="1"/>
    <m/>
    <n v="1393"/>
    <n v="1393"/>
    <m/>
  </r>
  <r>
    <x v="22"/>
    <x v="9"/>
    <d v="2025-05-03T00:00:00"/>
    <d v="2025-05-03T00:00:00"/>
    <s v="Tour: Durant High School"/>
    <x v="0"/>
    <s v="Nasher Sculpture Center"/>
    <s v="2001 Flora St. "/>
    <n v="75201"/>
    <n v="1"/>
    <m/>
    <n v="35"/>
    <n v="35"/>
    <m/>
  </r>
  <r>
    <x v="24"/>
    <x v="0"/>
    <d v="2025-05-03T00:00:00"/>
    <d v="2025-05-03T00:00:00"/>
    <s v="TECH Truck "/>
    <x v="0"/>
    <s v="Hope Cottage"/>
    <s v="1007 Hutchins Rd"/>
    <s v="75203"/>
    <n v="1"/>
    <m/>
    <n v="150"/>
    <n v="150"/>
    <m/>
  </r>
  <r>
    <x v="42"/>
    <x v="5"/>
    <d v="2025-05-03T00:00:00"/>
    <d v="2025-05-03T00:00:00"/>
    <s v="Les Ballets Trockadero de Monte Carlo Performance"/>
    <x v="0"/>
    <s v="Moody Performance Hall"/>
    <s v="2520 Flora St."/>
    <n v="75201"/>
    <n v="1"/>
    <n v="583"/>
    <n v="86"/>
    <n v="669"/>
    <m/>
  </r>
  <r>
    <x v="42"/>
    <x v="0"/>
    <d v="2025-05-03T00:00:00"/>
    <d v="2025-05-03T00:00:00"/>
    <s v="The Dying Swan Reimagined Workshop with The Trocks (Raffaele Morra)"/>
    <x v="0"/>
    <s v="BTWHSPVA"/>
    <s v="2501 Flora St."/>
    <n v="75201"/>
    <n v="1"/>
    <n v="0"/>
    <n v="15"/>
    <n v="15"/>
    <m/>
  </r>
  <r>
    <x v="49"/>
    <x v="1"/>
    <d v="2025-05-03T00:00:00"/>
    <d v="2025-05-03T00:00:00"/>
    <s v="Bandan Koro Rehearsal "/>
    <x v="0"/>
    <s v="Sammons Center for the Arts"/>
    <s v="3630 Harry Hines Blvd"/>
    <n v="75219"/>
    <n v="1"/>
    <n v="0"/>
    <n v="20"/>
    <n v="20"/>
    <m/>
  </r>
  <r>
    <x v="49"/>
    <x v="0"/>
    <d v="2025-05-03T00:00:00"/>
    <d v="2025-05-03T00:00:00"/>
    <s v="BK Saturdays - Bandan Koro Community Class "/>
    <x v="0"/>
    <s v="Sammons Center for the Arts"/>
    <s v="3630 Harry Hines Blvd"/>
    <n v="75219"/>
    <n v="1"/>
    <n v="0"/>
    <n v="40"/>
    <n v="40"/>
    <m/>
  </r>
  <r>
    <x v="49"/>
    <x v="4"/>
    <d v="2025-05-03T00:00:00"/>
    <d v="2025-05-03T00:00:00"/>
    <s v="Spring Rites of Passage"/>
    <x v="0"/>
    <s v="Friendship West Baptist Church"/>
    <s v="2020 W Wheatland Rd, Dallas, TX "/>
    <n v="75232"/>
    <n v="1"/>
    <n v="0"/>
    <n v="50"/>
    <n v="50"/>
    <m/>
  </r>
  <r>
    <x v="26"/>
    <x v="5"/>
    <d v="2025-05-03T00:00:00"/>
    <d v="2025-05-03T00:00:00"/>
    <s v="Budding Rose Performance"/>
    <x v="0"/>
    <s v="TBAAL "/>
    <s v="1309 Canton Street"/>
    <n v="75202"/>
    <n v="1"/>
    <n v="0"/>
    <n v="680"/>
    <n v="680"/>
    <m/>
  </r>
  <r>
    <x v="26"/>
    <x v="5"/>
    <d v="2025-05-03T00:00:00"/>
    <d v="2025-05-03T00:00:00"/>
    <s v="Downtown Dallas Comedy"/>
    <x v="0"/>
    <s v="TBAAL "/>
    <s v="1309 Canton Street"/>
    <n v="75202"/>
    <n v="1"/>
    <n v="94"/>
    <n v="0"/>
    <n v="94"/>
    <m/>
  </r>
  <r>
    <x v="26"/>
    <x v="3"/>
    <d v="2025-05-03T00:00:00"/>
    <d v="2025-05-03T00:00:00"/>
    <s v="Lynda Douglas Graduation"/>
    <x v="0"/>
    <s v="TBAAL "/>
    <s v="1309 Canton Street"/>
    <n v="75202"/>
    <n v="1"/>
    <n v="1"/>
    <n v="210"/>
    <n v="210"/>
    <m/>
  </r>
  <r>
    <x v="33"/>
    <x v="5"/>
    <d v="2025-05-03T00:00:00"/>
    <d v="2025-05-03T00:00:00"/>
    <s v="Opera Truck Performance"/>
    <x v="0"/>
    <s v="West Irving Library"/>
    <s v="4444 W Rochelle Rd"/>
    <n v="75062"/>
    <n v="1"/>
    <m/>
    <n v="156"/>
    <n v="156"/>
    <m/>
  </r>
  <r>
    <x v="18"/>
    <x v="0"/>
    <d v="2025-05-03T00:00:00"/>
    <d v="2025-05-03T00:00:00"/>
    <s v="Sevillanas workshop "/>
    <x v="0"/>
    <s v="North Texas Performing Arts"/>
    <s v="12300 N Inwood Rd "/>
    <n v="75244"/>
    <n v="1"/>
    <n v="0"/>
    <n v="10"/>
    <n v="10"/>
    <m/>
  </r>
  <r>
    <x v="18"/>
    <x v="0"/>
    <d v="2025-05-03T00:00:00"/>
    <d v="2025-05-03T00:00:00"/>
    <s v="Manton workshop "/>
    <x v="0"/>
    <s v="North Texas Performing Arts"/>
    <s v="12300 N Inwood Rd "/>
    <n v="75244"/>
    <n v="1"/>
    <n v="0"/>
    <n v="8"/>
    <n v="8"/>
    <m/>
  </r>
  <r>
    <x v="18"/>
    <x v="5"/>
    <d v="2025-05-03T00:00:00"/>
    <d v="2025-05-03T00:00:00"/>
    <s v="Masters of Flamenco"/>
    <x v="0"/>
    <s v="La Cantera Arts Conservatory"/>
    <s v="1050 N Wesmoreland #328"/>
    <n v="75211"/>
    <n v="1"/>
    <n v="0"/>
    <n v="78"/>
    <n v="78"/>
    <m/>
  </r>
  <r>
    <x v="4"/>
    <x v="1"/>
    <d v="2025-05-04T00:00:00"/>
    <d v="2025-05-04T00:00:00"/>
    <s v="Community Student Cast Rehearsals"/>
    <x v="0"/>
    <s v="Avant Chamber Ballet"/>
    <s v="2408 Farrington St"/>
    <n v="75207"/>
    <n v="1"/>
    <n v="0"/>
    <n v="30"/>
    <n v="30"/>
    <m/>
  </r>
  <r>
    <x v="4"/>
    <x v="5"/>
    <d v="2025-05-04T00:00:00"/>
    <d v="2025-05-04T00:00:00"/>
    <s v="Spring Celebration"/>
    <x v="0"/>
    <s v="Klyde Warren Park"/>
    <s v="2012 Woodall Rogers Fwy"/>
    <n v="75201"/>
    <n v="1"/>
    <n v="0"/>
    <n v="2000"/>
    <n v="2000"/>
    <m/>
  </r>
  <r>
    <x v="13"/>
    <x v="3"/>
    <d v="2025-05-04T00:00:00"/>
    <d v="2025-05-31T00:00:00"/>
    <s v="Rental- non-cultural"/>
    <x v="0"/>
    <s v="Rosewood Center for Family Arts"/>
    <s v="5938 Skillman St"/>
    <n v="75231"/>
    <n v="7"/>
    <m/>
    <n v="1030"/>
    <n v="1030"/>
    <m/>
  </r>
  <r>
    <x v="14"/>
    <x v="9"/>
    <d v="2025-05-04T00:00:00"/>
    <d v="2025-05-04T00:00:00"/>
    <s v="Andover Central High School"/>
    <x v="0"/>
    <s v="The Sixth Floor Museum at Dealey Plaza"/>
    <s v="411 Elm Street"/>
    <n v="75202"/>
    <n v="1"/>
    <n v="65"/>
    <n v="0"/>
    <n v="65"/>
    <m/>
  </r>
  <r>
    <x v="15"/>
    <x v="3"/>
    <d v="2025-05-04T00:00:00"/>
    <d v="2025-05-04T00:00:00"/>
    <s v="Rowlett High School Senior Luncheon"/>
    <x v="0"/>
    <s v="Hall of State"/>
    <s v="3939 Grand Avenue"/>
    <n v="75210"/>
    <n v="1"/>
    <s v="X"/>
    <n v="368"/>
    <n v="368"/>
    <m/>
  </r>
  <r>
    <x v="16"/>
    <x v="5"/>
    <d v="2025-05-04T00:00:00"/>
    <d v="2025-05-04T00:00:00"/>
    <s v="Arts &amp; Letters Live"/>
    <x v="0"/>
    <s v="Dallas Museum of Art"/>
    <s v="1717 N Harwood"/>
    <s v="75201"/>
    <n v="1"/>
    <n v="355"/>
    <m/>
    <n v="355"/>
    <m/>
  </r>
  <r>
    <x v="16"/>
    <x v="0"/>
    <d v="2025-05-04T00:00:00"/>
    <d v="2025-05-04T00:00:00"/>
    <s v="Mental Health Awareness Month"/>
    <x v="0"/>
    <s v="Dallas Museum of Art"/>
    <s v="1717 N Harwood"/>
    <s v="75201"/>
    <n v="1"/>
    <m/>
    <n v="29"/>
    <n v="29"/>
    <m/>
  </r>
  <r>
    <x v="45"/>
    <x v="5"/>
    <d v="2025-05-04T00:00:00"/>
    <d v="2025-05-04T00:00:00"/>
    <s v="Spring Concert"/>
    <x v="0"/>
    <s v="Meyerson Symphony Center"/>
    <s v="2301 Flora Street"/>
    <n v="75201"/>
    <n v="1"/>
    <n v="611"/>
    <n v="91"/>
    <n v="702"/>
    <m/>
  </r>
  <r>
    <x v="38"/>
    <x v="5"/>
    <d v="2025-05-04T00:00:00"/>
    <d v="2025-05-04T00:00:00"/>
    <s v="Book launch of Tequila Wars by Ted Genoways at LAS ALMAS ROTAS on 5/4 at 5pm"/>
    <x v="0"/>
    <s v="Deep Vellum"/>
    <s v="3615 Parry Ave"/>
    <n v="75226"/>
    <n v="1"/>
    <n v="0"/>
    <n v="65"/>
    <n v="65"/>
    <m/>
  </r>
  <r>
    <x v="39"/>
    <x v="5"/>
    <d v="2025-05-04T00:00:00"/>
    <d v="2025-05-04T00:00:00"/>
    <s v="Pre-Concert Lecture"/>
    <x v="0"/>
    <s v="Moody Performance Hall"/>
    <s v="2520 Flora St"/>
    <n v="75201"/>
    <n v="1"/>
    <n v="0"/>
    <n v="20"/>
    <n v="20"/>
    <m/>
  </r>
  <r>
    <x v="39"/>
    <x v="5"/>
    <d v="2025-05-04T00:00:00"/>
    <d v="2025-05-04T00:00:00"/>
    <s v="Wind Symphony, Flute Choir, and Clarinet Choir Final Concert"/>
    <x v="0"/>
    <s v="Moody Performance Hall"/>
    <s v="2520 Flora St"/>
    <n v="75201"/>
    <n v="3"/>
    <n v="299"/>
    <n v="119"/>
    <n v="418"/>
    <m/>
  </r>
  <r>
    <x v="39"/>
    <x v="0"/>
    <d v="2025-05-04T00:00:00"/>
    <d v="2025-05-04T00:00:00"/>
    <s v="Composition Seminar w/Jon Cziner"/>
    <x v="0"/>
    <s v="Sammons Center for the Arts"/>
    <s v="3630 Harry Hines Blvd."/>
    <n v="75219"/>
    <n v="1"/>
    <n v="0"/>
    <n v="14"/>
    <n v="14"/>
    <m/>
  </r>
  <r>
    <x v="39"/>
    <x v="1"/>
    <d v="2025-05-04T00:00:00"/>
    <d v="2025-05-04T00:00:00"/>
    <s v="GDYO ensemble rehearsal"/>
    <x v="0"/>
    <s v="Sammons Center for the Arts"/>
    <s v="3630 Harry Hines Blvd."/>
    <n v="75219"/>
    <n v="1"/>
    <n v="94"/>
    <n v="15"/>
    <n v="109"/>
    <m/>
  </r>
  <r>
    <x v="46"/>
    <x v="3"/>
    <d v="2025-05-04T00:00:00"/>
    <d v="2025-05-04T00:00:00"/>
    <s v="Inner Circle Dinner: Salum"/>
    <x v="0"/>
    <s v="Salum Restaurant"/>
    <s v="4152 Cole Ave # 103"/>
    <n v="75204"/>
    <n v="1"/>
    <n v="38"/>
    <n v="20"/>
    <n v="58"/>
    <m/>
  </r>
  <r>
    <x v="16"/>
    <x v="5"/>
    <d v="2025-05-04T00:00:00"/>
    <d v="2025-05-04T00:00:00"/>
    <s v="Arts &amp; Letters Live"/>
    <x v="1"/>
    <s v="YouTube"/>
    <s v="Virtual"/>
    <s v="Virtual"/>
    <n v="1"/>
    <n v="86"/>
    <m/>
    <n v="86"/>
    <m/>
  </r>
  <r>
    <x v="48"/>
    <x v="0"/>
    <d v="2025-05-04T00:00:00"/>
    <d v="2025-05-03T00:00:00"/>
    <s v="PFF Youth Leadership Program"/>
    <x v="1"/>
    <s v="Zoom"/>
    <s v="-"/>
    <s v="-"/>
    <n v="1"/>
    <n v="0"/>
    <n v="26"/>
    <n v="26"/>
    <m/>
  </r>
  <r>
    <x v="18"/>
    <x v="0"/>
    <d v="2025-05-04T00:00:00"/>
    <d v="2025-05-04T00:00:00"/>
    <s v="Bata de Cola workshop "/>
    <x v="0"/>
    <s v="La Cantera Arts Conservatory"/>
    <s v="1050 N Westmoreland #328"/>
    <n v="75211"/>
    <n v="1"/>
    <n v="0"/>
    <n v="5"/>
    <n v="5"/>
    <m/>
  </r>
  <r>
    <x v="18"/>
    <x v="5"/>
    <d v="2025-05-04T00:00:00"/>
    <d v="2025-05-04T00:00:00"/>
    <s v="Dallas Farmers Market"/>
    <x v="0"/>
    <s v="Cinco de Mayo"/>
    <s v="920 S Harwood St"/>
    <n v="75201"/>
    <n v="1"/>
    <n v="0"/>
    <n v="320"/>
    <n v="320"/>
    <m/>
  </r>
  <r>
    <x v="46"/>
    <x v="4"/>
    <d v="2025-05-05T00:00:00"/>
    <d v="2025-05-09T00:00:00"/>
    <s v="Choral Music Education Initiative"/>
    <x v="1"/>
    <s v="Yvonne A. Ewell Townview Center"/>
    <s v="1201 E 8th St"/>
    <n v="75203"/>
    <n v="4"/>
    <n v="0"/>
    <n v="149"/>
    <n v="149"/>
    <m/>
  </r>
  <r>
    <x v="1"/>
    <x v="0"/>
    <d v="2025-05-05T00:00:00"/>
    <d v="2025-05-12T00:00:00"/>
    <s v="Streamliners ECRR"/>
    <x v="0"/>
    <s v="Stevens Park Elementary (DISD)"/>
    <s v="2615 W Colorado Blvd, Dallas TX"/>
    <n v="75211"/>
    <n v="6"/>
    <m/>
    <n v="100"/>
    <n v="100"/>
    <m/>
  </r>
  <r>
    <x v="1"/>
    <x v="0"/>
    <d v="2025-05-05T00:00:00"/>
    <d v="2025-05-12T00:00:00"/>
    <s v="Song Creation"/>
    <x v="0"/>
    <s v="Our Lady of Perpetual Help"/>
    <s v="7625 Cortland Avenue Dallas, TX"/>
    <n v="75235"/>
    <n v="6"/>
    <n v="62"/>
    <m/>
    <n v="62"/>
    <m/>
  </r>
  <r>
    <x v="7"/>
    <x v="3"/>
    <d v="2025-05-05T00:00:00"/>
    <d v="2025-05-05T00:00:00"/>
    <s v="YOU Training Info Session"/>
    <x v="1"/>
    <s v="Virtual"/>
    <s v="Virtual"/>
    <s v="Virtual"/>
    <n v="1"/>
    <n v="0"/>
    <n v="5"/>
    <n v="5"/>
    <m/>
  </r>
  <r>
    <x v="5"/>
    <x v="2"/>
    <d v="2025-05-05T00:00:00"/>
    <d v="2025-05-10T00:00:00"/>
    <s v="BNTC Classes"/>
    <x v="0"/>
    <s v="BNT Studios"/>
    <s v="10675 E. Northwest Higway, Suite 2400"/>
    <n v="75238"/>
    <n v="17"/>
    <n v="54"/>
    <n v="13"/>
    <n v="67"/>
    <m/>
  </r>
  <r>
    <x v="5"/>
    <x v="1"/>
    <d v="2025-05-05T00:00:00"/>
    <d v="2025-05-10T00:00:00"/>
    <s v="Future Voices"/>
    <x v="0"/>
    <s v="BNT Studios"/>
    <s v="10675 E. Northwest Higway, Suite 2400"/>
    <n v="75238"/>
    <n v="5"/>
    <n v="0"/>
    <n v="15"/>
    <n v="15"/>
    <m/>
  </r>
  <r>
    <x v="7"/>
    <x v="0"/>
    <d v="2025-05-05T00:00:00"/>
    <d v="2025-05-05T00:00:00"/>
    <s v="Creative Solutions"/>
    <x v="0"/>
    <s v="Evening Reporting Center (ERC)"/>
    <s v="1673 Terre Colony Ct"/>
    <n v="75211"/>
    <n v="1"/>
    <n v="0"/>
    <n v="7"/>
    <n v="7"/>
    <m/>
  </r>
  <r>
    <x v="7"/>
    <x v="0"/>
    <d v="2025-05-05T00:00:00"/>
    <d v="2025-05-05T00:00:00"/>
    <s v="Thriving Minds After School "/>
    <x v="0"/>
    <s v="Anne Frank Elementary School"/>
    <s v="5201 Celestial Rd"/>
    <n v="75254"/>
    <n v="1"/>
    <n v="0"/>
    <n v="33"/>
    <n v="33"/>
    <m/>
  </r>
  <r>
    <x v="7"/>
    <x v="0"/>
    <d v="2025-05-05T00:00:00"/>
    <d v="2025-05-05T00:00:00"/>
    <s v="Thriving Minds After School"/>
    <x v="0"/>
    <s v="Lakewood Elementary School"/>
    <s v="3000 Hillbrook St"/>
    <n v="75214"/>
    <n v="1"/>
    <n v="0"/>
    <n v="39"/>
    <n v="39"/>
    <m/>
  </r>
  <r>
    <x v="7"/>
    <x v="0"/>
    <d v="2025-05-05T00:00:00"/>
    <d v="2025-05-05T00:00:00"/>
    <s v="Thriving Minds After School"/>
    <x v="0"/>
    <s v="Nathan Adams Elementary School"/>
    <s v="12600 Welch Rd"/>
    <n v="75244"/>
    <n v="1"/>
    <n v="0"/>
    <n v="21"/>
    <n v="21"/>
    <m/>
  </r>
  <r>
    <x v="7"/>
    <x v="0"/>
    <d v="2025-05-05T00:00:00"/>
    <d v="2025-05-05T00:00:00"/>
    <s v="Thriving Minds After School"/>
    <x v="0"/>
    <s v="Montessori Academy at Onesimo Hernandez"/>
    <s v="5555 Maple Ave"/>
    <n v="75235"/>
    <n v="1"/>
    <n v="0"/>
    <n v="38"/>
    <n v="38"/>
    <m/>
  </r>
  <r>
    <x v="7"/>
    <x v="0"/>
    <d v="2025-05-05T00:00:00"/>
    <d v="2025-05-05T00:00:00"/>
    <s v="Thriving Minds After School"/>
    <x v="0"/>
    <s v="Prestonwood Montessori at E.D. Walker"/>
    <s v="5700 Wozencraft Dr"/>
    <s v=" 75230"/>
    <n v="1"/>
    <n v="0"/>
    <n v="57"/>
    <n v="57"/>
    <m/>
  </r>
  <r>
    <x v="7"/>
    <x v="0"/>
    <d v="2025-05-05T00:00:00"/>
    <d v="2025-05-05T00:00:00"/>
    <s v="Thriving Minds After School"/>
    <x v="0"/>
    <s v="Rosemont Lower School"/>
    <s v="1919 Stevens Forest Dr"/>
    <n v="75208"/>
    <n v="1"/>
    <n v="0"/>
    <n v="82"/>
    <n v="82"/>
    <m/>
  </r>
  <r>
    <x v="7"/>
    <x v="0"/>
    <d v="2025-05-05T00:00:00"/>
    <d v="2025-05-05T00:00:00"/>
    <s v="Thriving Minds After School"/>
    <x v="0"/>
    <s v="Rosemont Upper School"/>
    <s v="719 N Montclair Ave"/>
    <n v="75208"/>
    <n v="1"/>
    <n v="0"/>
    <n v="19"/>
    <n v="19"/>
    <m/>
  </r>
  <r>
    <x v="7"/>
    <x v="0"/>
    <d v="2025-05-05T00:00:00"/>
    <d v="2025-05-05T00:00:00"/>
    <s v="Thriving Minds After School"/>
    <x v="0"/>
    <s v="Sudie L. Williams TAG Academy"/>
    <s v="4518 Pomona Rd"/>
    <n v="75209"/>
    <n v="1"/>
    <n v="0"/>
    <n v="8"/>
    <n v="8"/>
    <m/>
  </r>
  <r>
    <x v="7"/>
    <x v="0"/>
    <d v="2025-05-05T00:00:00"/>
    <d v="2025-05-05T00:00:00"/>
    <s v="Thriving Minds After School"/>
    <x v="0"/>
    <s v="Harry C. Withers Elementary School"/>
    <s v="3959 Northhaven Rd"/>
    <n v="75229"/>
    <n v="1"/>
    <n v="0"/>
    <n v="72"/>
    <n v="72"/>
    <m/>
  </r>
  <r>
    <x v="7"/>
    <x v="0"/>
    <d v="2025-05-05T00:00:00"/>
    <d v="2025-05-05T00:00:00"/>
    <s v="Adult and Pediatric CPR/AED/First AID Blended Learning"/>
    <x v="0"/>
    <s v="Big Thought HQ"/>
    <s v="1409 Botham Jean Blvd., Suite 1015"/>
    <n v="75215"/>
    <n v="1"/>
    <n v="0"/>
    <n v="1"/>
    <n v="1"/>
    <m/>
  </r>
  <r>
    <x v="13"/>
    <x v="4"/>
    <d v="2025-05-05T00:00:00"/>
    <d v="2025-05-09T00:00:00"/>
    <s v="Curtains Up On Reading- Rosemont Elementary and Middle- classes"/>
    <x v="0"/>
    <s v="Rosemont Elementary and Middle School"/>
    <s v="911 N Morocco Ave"/>
    <n v="75211"/>
    <n v="5"/>
    <m/>
    <n v="25"/>
    <n v="25"/>
    <m/>
  </r>
  <r>
    <x v="13"/>
    <x v="4"/>
    <d v="2025-05-05T00:00:00"/>
    <d v="2025-05-09T00:00:00"/>
    <s v="Curtains Up On Reading- Rosemont Elementary and Middle- showcase"/>
    <x v="0"/>
    <s v="Rosemont Elementary and Middle School"/>
    <s v="911 N Morocco Ave"/>
    <n v="75211"/>
    <n v="1"/>
    <m/>
    <n v="171"/>
    <n v="171"/>
    <m/>
  </r>
  <r>
    <x v="14"/>
    <x v="9"/>
    <d v="2025-05-05T00:00:00"/>
    <d v="2025-05-05T00:00:00"/>
    <s v="Paschal High School"/>
    <x v="0"/>
    <s v="The Sixth Floor Museum at Dealey Plaza"/>
    <s v="411 Elm Street"/>
    <n v="75202"/>
    <n v="1"/>
    <n v="67"/>
    <n v="0"/>
    <n v="67"/>
    <m/>
  </r>
  <r>
    <x v="16"/>
    <x v="0"/>
    <d v="2025-05-05T00:00:00"/>
    <d v="2025-05-05T00:00:00"/>
    <s v="Docent Program"/>
    <x v="0"/>
    <s v="Dallas Museum of Art"/>
    <s v="1717 N Harwood"/>
    <s v="75201"/>
    <n v="1"/>
    <m/>
    <n v="40"/>
    <n v="40"/>
    <m/>
  </r>
  <r>
    <x v="45"/>
    <x v="1"/>
    <d v="2025-05-05T00:00:00"/>
    <d v="2025-05-05T00:00:00"/>
    <s v="Tour Rehearsal"/>
    <x v="0"/>
    <s v="Lovers Lane UMC"/>
    <s v="9200 Inwood Rd"/>
    <n v="75220"/>
    <n v="1"/>
    <n v="29"/>
    <n v="5"/>
    <n v="34"/>
    <m/>
  </r>
  <r>
    <x v="38"/>
    <x v="5"/>
    <d v="2025-05-05T00:00:00"/>
    <d v="2025-05-05T00:00:00"/>
    <s v="Underdogs in Space"/>
    <x v="0"/>
    <s v="Deep Vellum"/>
    <s v="Deep Vellum"/>
    <n v="75226"/>
    <n v="1"/>
    <n v="0"/>
    <n v="30"/>
    <n v="30"/>
    <m/>
  </r>
  <r>
    <x v="40"/>
    <x v="2"/>
    <d v="2025-05-05T00:00:00"/>
    <d v="2025-05-05T00:00:00"/>
    <s v="Educational outreach"/>
    <x v="0"/>
    <s v="Carter High School"/>
    <s v="1819 W. Wheatland Rd."/>
    <n v="75232"/>
    <n v="2"/>
    <m/>
    <n v="20"/>
    <n v="20"/>
    <m/>
  </r>
  <r>
    <x v="24"/>
    <x v="0"/>
    <d v="2025-05-05T00:00:00"/>
    <d v="2025-05-19T00:00:00"/>
    <s v="Onsite Demo: The Power of Light"/>
    <x v="0"/>
    <s v="Perot Museum of Nature and Science"/>
    <s v="2201 N Field Street"/>
    <n v="75201"/>
    <n v="6"/>
    <n v="329"/>
    <n v="54"/>
    <n v="383"/>
    <m/>
  </r>
  <r>
    <x v="24"/>
    <x v="0"/>
    <d v="2025-05-05T00:00:00"/>
    <d v="2025-05-05T00:00:00"/>
    <s v="Outreach Demo: Thermal Reactions"/>
    <x v="0"/>
    <s v="Victor H. Hexter Elementary School"/>
    <s v="9720 Waterview Road"/>
    <n v="75218"/>
    <n v="1"/>
    <n v="93"/>
    <m/>
    <n v="93"/>
    <m/>
  </r>
  <r>
    <x v="26"/>
    <x v="7"/>
    <d v="2025-05-05T00:00:00"/>
    <d v="2025-05-11T00:00:00"/>
    <s v="History of TBAAL"/>
    <x v="0"/>
    <s v="TBAAL "/>
    <s v="1309 Canton Street"/>
    <n v="75202"/>
    <n v="1"/>
    <n v="0"/>
    <n v="1874"/>
    <n v="1874"/>
    <m/>
  </r>
  <r>
    <x v="33"/>
    <x v="5"/>
    <d v="2025-05-05T00:00:00"/>
    <d v="2025-05-05T00:00:00"/>
    <s v="Opera in a Suitcase Workshop"/>
    <x v="0"/>
    <s v="Seguin Elementary"/>
    <s v="1450 SE 4th St"/>
    <n v="75051"/>
    <n v="1"/>
    <m/>
    <n v="47"/>
    <n v="47"/>
    <m/>
  </r>
  <r>
    <x v="29"/>
    <x v="5"/>
    <d v="2025-05-05T00:00:00"/>
    <d v="2025-05-05T00:00:00"/>
    <s v="Flamenkitos"/>
    <x v="0"/>
    <s v="Sanger Elementary"/>
    <s v="8410 San Leandro Dr, Dallas, TX 75218"/>
    <n v="75218"/>
    <n v="1"/>
    <m/>
    <n v="200"/>
    <n v="200"/>
    <m/>
  </r>
  <r>
    <x v="46"/>
    <x v="4"/>
    <d v="2025-05-05T00:00:00"/>
    <d v="2025-05-13T00:00:00"/>
    <s v="Choral Music Education Initiative"/>
    <x v="0"/>
    <s v="W.E. Greiner Exploratory Arts Academy"/>
    <s v="501 S Edgefield Ave"/>
    <n v="75208"/>
    <n v="6"/>
    <n v="0"/>
    <n v="237"/>
    <n v="237"/>
    <m/>
  </r>
  <r>
    <x v="32"/>
    <x v="8"/>
    <d v="2025-05-05T00:00:00"/>
    <d v="2025-05-05T00:00:00"/>
    <s v="USAFF co-presents Angelika Classics film series screening of &quot;Breakfast at Tiffany's&quot; (2 screenings) (presented with the Angelika Dallas)"/>
    <x v="0"/>
    <s v="Angelika Film Center Dallas"/>
    <s v="5321 E Mockingbird Ln"/>
    <n v="75206"/>
    <n v="2"/>
    <n v="115"/>
    <n v="0"/>
    <n v="115"/>
    <m/>
  </r>
  <r>
    <x v="18"/>
    <x v="0"/>
    <d v="2025-05-05T00:00:00"/>
    <d v="2025-05-26T00:00:00"/>
    <s v="All Ages Dance Class - "/>
    <x v="0"/>
    <s v="La Cantera Arts Conservatory"/>
    <s v="1050 N Westmoreland #328"/>
    <n v="75211"/>
    <n v="4"/>
    <n v="0"/>
    <n v="6"/>
    <n v="24"/>
    <m/>
  </r>
  <r>
    <x v="18"/>
    <x v="0"/>
    <d v="2025-05-05T00:00:00"/>
    <d v="2025-05-26T00:00:00"/>
    <s v="Beginner Dance Class - "/>
    <x v="0"/>
    <s v="La Cantera Arts Conservatory"/>
    <s v="1050 N Westmoreland #328"/>
    <n v="75211"/>
    <n v="4"/>
    <n v="0"/>
    <n v="8"/>
    <n v="32"/>
    <m/>
  </r>
  <r>
    <x v="18"/>
    <x v="0"/>
    <d v="2025-05-05T00:00:00"/>
    <d v="2025-05-26T00:00:00"/>
    <s v="Music Class  - "/>
    <x v="0"/>
    <s v="La Cantera Arts Conservatory"/>
    <s v="1050 N Westmoreland #328"/>
    <n v="75211"/>
    <n v="4"/>
    <n v="0"/>
    <n v="4"/>
    <n v="16"/>
    <m/>
  </r>
  <r>
    <x v="0"/>
    <x v="0"/>
    <d v="2025-05-06T00:00:00"/>
    <d v="2025-05-06T00:00:00"/>
    <s v="Zumba Gold"/>
    <x v="1"/>
    <s v="Zoom"/>
    <m/>
    <m/>
    <n v="1"/>
    <n v="0"/>
    <n v="556"/>
    <n v="556"/>
    <m/>
  </r>
  <r>
    <x v="44"/>
    <x v="5"/>
    <d v="2025-05-06T00:00:00"/>
    <d v="2025-05-06T00:00:00"/>
    <s v="Performing Arts Mixer and Showcase"/>
    <x v="0"/>
    <s v="Central Commons"/>
    <s v="4711 Westside Dr"/>
    <n v="75209"/>
    <n v="1"/>
    <m/>
    <n v="40"/>
    <n v="40"/>
    <m/>
  </r>
  <r>
    <x v="0"/>
    <x v="1"/>
    <d v="2025-05-06T00:00:00"/>
    <d v="2025-05-06T00:00:00"/>
    <s v="Professional Ballet Folklorico Company"/>
    <x v="0"/>
    <s v="Anita Martinez Recreation Center"/>
    <s v="3212 N Winnetka Ave, Dallas, TX 75212"/>
    <n v="75212"/>
    <n v="1"/>
    <n v="8"/>
    <n v="0"/>
    <n v="8"/>
    <m/>
  </r>
  <r>
    <x v="1"/>
    <x v="0"/>
    <d v="2025-05-06T00:00:00"/>
    <d v="2025-05-13T00:00:00"/>
    <s v="Streamliners Enrichment (GeoDance)"/>
    <x v="0"/>
    <s v="Our Lady of Perpetual Help"/>
    <s v="7625 Cortland Avenue Dallas, TX"/>
    <n v="75235"/>
    <n v="8"/>
    <n v="54"/>
    <m/>
    <n v="54"/>
    <m/>
  </r>
  <r>
    <x v="1"/>
    <x v="0"/>
    <d v="2025-05-06T00:00:00"/>
    <d v="2025-05-13T00:00:00"/>
    <s v="Streamliners Enrichment (Mystery Box)"/>
    <x v="0"/>
    <s v="Frank Guzick Elementary (DISD)"/>
    <s v="5000 Berridge Ln, Dallas, Tx"/>
    <n v="75227"/>
    <n v="6"/>
    <m/>
    <n v="95"/>
    <n v="95"/>
    <m/>
  </r>
  <r>
    <x v="7"/>
    <x v="0"/>
    <d v="2025-05-06T00:00:00"/>
    <d v="2025-05-06T00:00:00"/>
    <s v="Thriving Minds After School "/>
    <x v="0"/>
    <s v="Anne Frank Elementary School"/>
    <s v="5201 Celestial Rd"/>
    <n v="75254"/>
    <n v="1"/>
    <n v="0"/>
    <n v="34"/>
    <n v="34"/>
    <m/>
  </r>
  <r>
    <x v="7"/>
    <x v="0"/>
    <d v="2025-05-06T00:00:00"/>
    <d v="2025-05-06T00:00:00"/>
    <s v="Thriving Minds After School"/>
    <x v="0"/>
    <s v="Lakewood Elementary School"/>
    <s v="3000 Hillbrook St"/>
    <n v="75214"/>
    <n v="1"/>
    <n v="0"/>
    <n v="43"/>
    <n v="43"/>
    <m/>
  </r>
  <r>
    <x v="7"/>
    <x v="0"/>
    <d v="2025-05-06T00:00:00"/>
    <d v="2025-05-06T00:00:00"/>
    <s v="Thriving Minds After School"/>
    <x v="0"/>
    <s v="Nathan Adams Elementary School"/>
    <s v="12600 Welch Rd"/>
    <n v="75244"/>
    <n v="1"/>
    <n v="0"/>
    <n v="23"/>
    <n v="23"/>
    <m/>
  </r>
  <r>
    <x v="7"/>
    <x v="0"/>
    <d v="2025-05-06T00:00:00"/>
    <d v="2025-05-06T00:00:00"/>
    <s v="Thriving Minds After School"/>
    <x v="0"/>
    <s v="Montessori Academy at Onesimo Hernandez"/>
    <s v="5555 Maple Ave"/>
    <n v="75235"/>
    <n v="1"/>
    <n v="0"/>
    <n v="40"/>
    <n v="40"/>
    <m/>
  </r>
  <r>
    <x v="7"/>
    <x v="0"/>
    <d v="2025-05-06T00:00:00"/>
    <d v="2025-05-06T00:00:00"/>
    <s v="Thriving Minds After School"/>
    <x v="0"/>
    <s v="Prestonwood Montessori at E.D. Walker"/>
    <s v="5700 Wozencraft Dr"/>
    <s v=" 75230"/>
    <n v="1"/>
    <n v="0"/>
    <n v="55"/>
    <n v="55"/>
    <m/>
  </r>
  <r>
    <x v="7"/>
    <x v="0"/>
    <d v="2025-05-06T00:00:00"/>
    <d v="2025-05-06T00:00:00"/>
    <s v="Thriving Minds After School"/>
    <x v="0"/>
    <s v="Rosemont Lower School"/>
    <s v="1919 Stevens Forest Dr"/>
    <n v="75208"/>
    <n v="1"/>
    <n v="0"/>
    <n v="85"/>
    <n v="85"/>
    <m/>
  </r>
  <r>
    <x v="7"/>
    <x v="0"/>
    <d v="2025-05-06T00:00:00"/>
    <d v="2025-05-06T00:00:00"/>
    <s v="Thriving Minds After School"/>
    <x v="0"/>
    <s v="Rosemont Upper School"/>
    <s v="719 N Montclair Ave"/>
    <n v="75208"/>
    <n v="1"/>
    <n v="0"/>
    <n v="18"/>
    <n v="18"/>
    <m/>
  </r>
  <r>
    <x v="7"/>
    <x v="0"/>
    <d v="2025-05-06T00:00:00"/>
    <d v="2025-05-06T00:00:00"/>
    <s v="Thriving Minds After School"/>
    <x v="0"/>
    <s v="Sudie L. Williams TAG Academy"/>
    <s v="4518 Pomona Rd"/>
    <n v="75209"/>
    <n v="1"/>
    <n v="0"/>
    <n v="7"/>
    <n v="7"/>
    <m/>
  </r>
  <r>
    <x v="7"/>
    <x v="0"/>
    <d v="2025-05-06T00:00:00"/>
    <d v="2025-05-06T00:00:00"/>
    <s v="Thriving Minds After School"/>
    <x v="0"/>
    <s v="Harry C. Withers Elementary School"/>
    <s v="3959 Northhaven Rd"/>
    <n v="75229"/>
    <n v="1"/>
    <n v="0"/>
    <n v="65"/>
    <n v="65"/>
    <m/>
  </r>
  <r>
    <x v="13"/>
    <x v="0"/>
    <d v="2025-05-06T00:00:00"/>
    <d v="2025-05-30T00:00:00"/>
    <s v="Tour for New Parents/Students"/>
    <x v="0"/>
    <s v="Rosewood Center for Family Arts"/>
    <s v="5938 Skillman St"/>
    <n v="75231"/>
    <n v="6"/>
    <m/>
    <n v="32"/>
    <n v="32"/>
    <m/>
  </r>
  <r>
    <x v="13"/>
    <x v="4"/>
    <d v="2025-05-06T00:00:00"/>
    <d v="2025-05-06T00:00:00"/>
    <s v="After School Drama Classes- The Kessler School- classes"/>
    <x v="0"/>
    <s v="The Kessler School"/>
    <s v="1215 Turner Ave"/>
    <n v="75208"/>
    <n v="1"/>
    <m/>
    <n v="12"/>
    <n v="12"/>
    <m/>
  </r>
  <r>
    <x v="13"/>
    <x v="4"/>
    <d v="2025-05-06T00:00:00"/>
    <d v="2025-05-06T00:00:00"/>
    <s v="After School Drama Classes- The Kessler School- showcase"/>
    <x v="0"/>
    <s v="The Kessler School"/>
    <s v="1215 Turner Ave"/>
    <n v="75208"/>
    <n v="1"/>
    <m/>
    <n v="70"/>
    <n v="70"/>
    <m/>
  </r>
  <r>
    <x v="14"/>
    <x v="9"/>
    <d v="2025-05-06T00:00:00"/>
    <d v="2025-05-06T00:00:00"/>
    <s v="Sulphur High School"/>
    <x v="0"/>
    <s v="The Sixth Floor Museum at Dealey Plaza"/>
    <s v="411 Elm Street"/>
    <n v="75202"/>
    <n v="1"/>
    <n v="83"/>
    <n v="3"/>
    <n v="86"/>
    <m/>
  </r>
  <r>
    <x v="14"/>
    <x v="9"/>
    <d v="2025-05-06T00:00:00"/>
    <d v="2025-05-06T00:00:00"/>
    <s v="Whitney High School"/>
    <x v="0"/>
    <s v="The Sixth Floor Museum at Dealey Plaza"/>
    <s v="411 Elm Street"/>
    <n v="75202"/>
    <n v="1"/>
    <n v="0"/>
    <n v="91"/>
    <n v="91"/>
    <m/>
  </r>
  <r>
    <x v="15"/>
    <x v="3"/>
    <d v="2025-05-06T00:00:00"/>
    <d v="2025-05-06T00:00:00"/>
    <s v="Colonial Dames"/>
    <x v="0"/>
    <s v="Hall of State"/>
    <s v="3939 Grand Avenue"/>
    <n v="75210"/>
    <n v="1"/>
    <s v="X"/>
    <n v="31"/>
    <n v="31"/>
    <m/>
  </r>
  <r>
    <x v="16"/>
    <x v="0"/>
    <d v="2025-05-06T00:00:00"/>
    <d v="2025-05-06T00:00:00"/>
    <s v="All Access Art Offsite"/>
    <x v="0"/>
    <s v="Bachman Recreation Center"/>
    <s v="2750 Bachman Dr."/>
    <s v="75220"/>
    <n v="1"/>
    <m/>
    <n v="32"/>
    <n v="32"/>
    <m/>
  </r>
  <r>
    <x v="16"/>
    <x v="0"/>
    <d v="2025-05-06T00:00:00"/>
    <d v="2025-05-06T00:00:00"/>
    <s v="Go van Gogh"/>
    <x v="0"/>
    <s v="James Bowie Elementary"/>
    <s v="330 N Marsalis Ave"/>
    <s v="75203"/>
    <n v="2"/>
    <m/>
    <n v="31"/>
    <n v="31"/>
    <m/>
  </r>
  <r>
    <x v="16"/>
    <x v="0"/>
    <d v="2025-05-06T00:00:00"/>
    <d v="2025-05-06T00:00:00"/>
    <s v="Go van Gogh"/>
    <x v="0"/>
    <s v="James Bowie Elementary"/>
    <s v="330 N Marsalis Ave"/>
    <s v="75203"/>
    <n v="1"/>
    <m/>
    <n v="14"/>
    <n v="14"/>
    <m/>
  </r>
  <r>
    <x v="24"/>
    <x v="0"/>
    <d v="2025-05-06T00:00:00"/>
    <d v="2025-05-07T00:00:00"/>
    <s v="Onsite Lab: What's the Matter"/>
    <x v="0"/>
    <s v="Perot Museum of Nature and Science"/>
    <s v="2201 N Field Street"/>
    <n v="75201"/>
    <n v="5"/>
    <n v="123"/>
    <n v="17"/>
    <n v="140"/>
    <m/>
  </r>
  <r>
    <x v="24"/>
    <x v="0"/>
    <d v="2025-05-06T00:00:00"/>
    <d v="2025-05-06T00:00:00"/>
    <s v="TECH Truck "/>
    <x v="0"/>
    <s v="United to Learn - Spring Cohort"/>
    <s v="2001 Deer Path Dr"/>
    <s v="75216"/>
    <n v="1"/>
    <m/>
    <n v="15"/>
    <n v="15"/>
    <m/>
  </r>
  <r>
    <x v="26"/>
    <x v="3"/>
    <d v="2025-05-06T00:00:00"/>
    <d v="2025-05-06T00:00:00"/>
    <s v="City of Dallas Meeting"/>
    <x v="0"/>
    <s v="TBAAL "/>
    <s v="1309 Canton Street"/>
    <n v="75202"/>
    <n v="1"/>
    <n v="0"/>
    <n v="45"/>
    <n v="45"/>
    <m/>
  </r>
  <r>
    <x v="26"/>
    <x v="3"/>
    <d v="2025-05-06T00:00:00"/>
    <d v="2025-05-06T00:00:00"/>
    <s v="National Singing Quartet Conf Mtg."/>
    <x v="0"/>
    <s v="TBAAL "/>
    <s v="1309 Canton Street"/>
    <n v="75202"/>
    <n v="1"/>
    <n v="0"/>
    <n v="21"/>
    <n v="21"/>
    <m/>
  </r>
  <r>
    <x v="33"/>
    <x v="5"/>
    <d v="2025-05-06T00:00:00"/>
    <d v="2025-05-06T00:00:00"/>
    <s v="Opera in a Suitcase Performance"/>
    <x v="0"/>
    <s v="Seguin Elementary"/>
    <s v="1450 SE 4th St"/>
    <n v="75051"/>
    <n v="1"/>
    <m/>
    <n v="42"/>
    <n v="42"/>
    <m/>
  </r>
  <r>
    <x v="31"/>
    <x v="1"/>
    <d v="2025-05-06T00:00:00"/>
    <d v="2025-05-06T00:00:00"/>
    <s v="Disney Pride Rehearsal"/>
    <x v="0"/>
    <s v="First Presbyterian Church"/>
    <s v="1835 Young Street"/>
    <n v="75201"/>
    <n v="1"/>
    <s v="N/A"/>
    <s v="N/A"/>
    <n v="0"/>
    <m/>
  </r>
  <r>
    <x v="43"/>
    <x v="5"/>
    <d v="2025-05-06T00:00:00"/>
    <d v="2025-05-06T00:00:00"/>
    <s v="Concerts for Seniors - Dallas Area"/>
    <x v="0"/>
    <s v="Lakewest Rehabilitation and Skilled Care"/>
    <s v="2450 Bickers Street"/>
    <s v="75212"/>
    <n v="1"/>
    <n v="0"/>
    <n v="27"/>
    <n v="27"/>
    <m/>
  </r>
  <r>
    <x v="43"/>
    <x v="5"/>
    <d v="2025-05-06T00:00:00"/>
    <d v="2025-05-06T00:00:00"/>
    <s v="Concerts for Seniors - Dallas Area"/>
    <x v="0"/>
    <s v="Lakewest Rehabilitation and Skilled Care"/>
    <s v="2450 Bickers Street"/>
    <s v="75212"/>
    <n v="1"/>
    <n v="0"/>
    <n v="27"/>
    <n v="27"/>
    <m/>
  </r>
  <r>
    <x v="43"/>
    <x v="5"/>
    <d v="2025-05-06T00:00:00"/>
    <d v="2025-05-06T00:00:00"/>
    <s v="Concerts for Seniors - Dallas Area"/>
    <x v="0"/>
    <s v="The Villages of Dallas: Camillia"/>
    <s v="550 Ann Arbor Avenue"/>
    <s v="75216"/>
    <n v="1"/>
    <n v="0"/>
    <n v="17"/>
    <n v="17"/>
    <m/>
  </r>
  <r>
    <x v="43"/>
    <x v="5"/>
    <d v="2025-05-06T00:00:00"/>
    <d v="2025-05-06T00:00:00"/>
    <s v="Concerts for Seniors - Dallas Area"/>
    <x v="0"/>
    <s v="The Villages of Dallas: 3 Anderson"/>
    <s v="550 East Ann Arbor"/>
    <s v="75216"/>
    <n v="1"/>
    <n v="0"/>
    <n v="19"/>
    <n v="19"/>
    <m/>
  </r>
  <r>
    <x v="18"/>
    <x v="0"/>
    <d v="2025-05-06T00:00:00"/>
    <d v="2025-05-27T00:00:00"/>
    <s v="Biligual Yoga TUES 9 am - 10am"/>
    <x v="0"/>
    <s v="La Cantera Arts Conservatory"/>
    <s v="1050 N Westmoreland #328"/>
    <n v="75211"/>
    <n v="3"/>
    <n v="0"/>
    <n v="6"/>
    <n v="18"/>
    <m/>
  </r>
  <r>
    <x v="0"/>
    <x v="0"/>
    <d v="2025-05-07T00:00:00"/>
    <d v="2025-05-07T00:00:00"/>
    <s v="Senior Ballet Folklorico Company"/>
    <x v="0"/>
    <s v="Exall Park Recreation Center"/>
    <s v="1355 Adair St, Dallas, TX"/>
    <n v="75204"/>
    <n v="1"/>
    <n v="3"/>
    <n v="0"/>
    <n v="3"/>
    <m/>
  </r>
  <r>
    <x v="0"/>
    <x v="1"/>
    <d v="2025-05-07T00:00:00"/>
    <d v="2025-05-07T00:00:00"/>
    <s v="Junior Professional Company"/>
    <x v="0"/>
    <s v="Anita Martinez Recreation Center"/>
    <s v="3212 N Winnetka Ave, Dallas, TX 75212"/>
    <m/>
    <n v="1"/>
    <n v="12"/>
    <n v="0"/>
    <n v="12"/>
    <m/>
  </r>
  <r>
    <x v="1"/>
    <x v="0"/>
    <d v="2025-05-07T00:00:00"/>
    <d v="2025-05-14T00:00:00"/>
    <s v="Streamliners Enrichment (GeoDance)"/>
    <x v="0"/>
    <s v="Uplift White Rock Prep"/>
    <s v="7370 Valley Glen Drive, Dallas, TX"/>
    <n v="75228"/>
    <n v="8"/>
    <m/>
    <n v="85"/>
    <n v="85"/>
    <m/>
  </r>
  <r>
    <x v="7"/>
    <x v="0"/>
    <d v="2025-05-07T00:00:00"/>
    <d v="2025-05-07T00:00:00"/>
    <s v="Thriving Minds After School "/>
    <x v="0"/>
    <s v="Anne Frank Elementary School"/>
    <s v="5201 Celestial Rd"/>
    <n v="75254"/>
    <n v="1"/>
    <n v="0"/>
    <n v="33"/>
    <n v="33"/>
    <m/>
  </r>
  <r>
    <x v="7"/>
    <x v="0"/>
    <d v="2025-05-07T00:00:00"/>
    <d v="2025-05-07T00:00:00"/>
    <s v="Thriving Minds After School"/>
    <x v="0"/>
    <s v="Lakewood Elementary School"/>
    <s v="3000 Hillbrook St"/>
    <n v="75214"/>
    <n v="1"/>
    <n v="0"/>
    <n v="42"/>
    <n v="42"/>
    <m/>
  </r>
  <r>
    <x v="7"/>
    <x v="0"/>
    <d v="2025-05-07T00:00:00"/>
    <d v="2025-05-07T00:00:00"/>
    <s v="Thriving Minds After School"/>
    <x v="0"/>
    <s v="Nathan Adams Elementary School"/>
    <s v="12600 Welch Rd"/>
    <n v="75244"/>
    <n v="1"/>
    <n v="0"/>
    <n v="22"/>
    <n v="22"/>
    <m/>
  </r>
  <r>
    <x v="7"/>
    <x v="0"/>
    <d v="2025-05-07T00:00:00"/>
    <d v="2025-05-07T00:00:00"/>
    <s v="Thriving Minds After School"/>
    <x v="0"/>
    <s v="Montessori Academy at Onesimo Hernandez"/>
    <s v="5555 Maple Ave"/>
    <n v="75235"/>
    <n v="1"/>
    <n v="0"/>
    <n v="29"/>
    <n v="29"/>
    <m/>
  </r>
  <r>
    <x v="7"/>
    <x v="0"/>
    <d v="2025-05-07T00:00:00"/>
    <d v="2025-05-07T00:00:00"/>
    <s v="Thriving Minds After School"/>
    <x v="0"/>
    <s v="Prestonwood Montessori at E.D. Walker"/>
    <s v="5700 Wozencraft Dr"/>
    <s v=" 75230"/>
    <n v="1"/>
    <n v="0"/>
    <n v="52"/>
    <n v="52"/>
    <m/>
  </r>
  <r>
    <x v="7"/>
    <x v="0"/>
    <d v="2025-05-07T00:00:00"/>
    <d v="2025-05-07T00:00:00"/>
    <s v="Thriving Minds After School"/>
    <x v="0"/>
    <s v="Rosemont Lower School"/>
    <s v="1919 Stevens Forest Dr"/>
    <n v="75208"/>
    <n v="1"/>
    <n v="0"/>
    <n v="79"/>
    <n v="79"/>
    <m/>
  </r>
  <r>
    <x v="7"/>
    <x v="0"/>
    <d v="2025-05-07T00:00:00"/>
    <d v="2025-05-07T00:00:00"/>
    <s v="Thriving Minds After School"/>
    <x v="0"/>
    <s v="Rosemont Upper School"/>
    <s v="719 N Montclair Ave"/>
    <n v="75208"/>
    <n v="1"/>
    <n v="0"/>
    <n v="19"/>
    <n v="19"/>
    <m/>
  </r>
  <r>
    <x v="7"/>
    <x v="0"/>
    <d v="2025-05-07T00:00:00"/>
    <d v="2025-05-07T00:00:00"/>
    <s v="Thriving Minds After School"/>
    <x v="0"/>
    <s v="Harry C. Withers Elementary School"/>
    <s v="3959 Northhaven Rd"/>
    <n v="75229"/>
    <n v="1"/>
    <n v="0"/>
    <n v="67"/>
    <n v="67"/>
    <m/>
  </r>
  <r>
    <x v="7"/>
    <x v="0"/>
    <d v="2025-05-07T00:00:00"/>
    <d v="2025-05-07T00:00:00"/>
    <s v="6DQ-R - Observation"/>
    <x v="0"/>
    <s v="Harry C. Withers Elementary School"/>
    <s v="3959 Northhaven Rd"/>
    <n v="75229"/>
    <n v="1"/>
    <n v="0"/>
    <n v="8"/>
    <n v="8"/>
    <m/>
  </r>
  <r>
    <x v="7"/>
    <x v="0"/>
    <d v="2025-05-07T00:00:00"/>
    <d v="2025-05-07T00:00:00"/>
    <s v="6DQ-R - Observation"/>
    <x v="0"/>
    <s v="Prestonwood Montessori at E.D. Walker"/>
    <s v="5700 Wozencraft Dr"/>
    <s v=" 75230"/>
    <n v="1"/>
    <n v="0"/>
    <n v="8"/>
    <n v="8"/>
    <m/>
  </r>
  <r>
    <x v="7"/>
    <x v="0"/>
    <d v="2025-05-07T00:00:00"/>
    <d v="2025-05-07T00:00:00"/>
    <s v="6DQ-R - Observation"/>
    <x v="0"/>
    <s v="Harry C. Withers Elementary School"/>
    <s v="3959 Northhaven Rd"/>
    <n v="75229"/>
    <n v="1"/>
    <n v="0"/>
    <n v="15"/>
    <n v="15"/>
    <m/>
  </r>
  <r>
    <x v="7"/>
    <x v="0"/>
    <d v="2025-05-07T00:00:00"/>
    <d v="2025-05-07T00:00:00"/>
    <s v="First Wednesday: SEL 301"/>
    <x v="0"/>
    <s v="Big Thought HQ"/>
    <s v="1409 Botham Jean Blvd., Suite 1015"/>
    <n v="75215"/>
    <n v="1"/>
    <n v="0"/>
    <n v="1"/>
    <n v="1"/>
    <m/>
  </r>
  <r>
    <x v="13"/>
    <x v="0"/>
    <d v="2025-05-07T00:00:00"/>
    <d v="2025-05-21T00:00:00"/>
    <s v="Dramashops- on site"/>
    <x v="0"/>
    <s v="Rosewood Center for Family Arts"/>
    <s v="5938 Skillman St"/>
    <n v="75231"/>
    <n v="23"/>
    <n v="466"/>
    <m/>
    <n v="466"/>
    <m/>
  </r>
  <r>
    <x v="14"/>
    <x v="9"/>
    <d v="2025-05-07T00:00:00"/>
    <d v="2025-05-07T00:00:00"/>
    <s v="Thomas Haley Elementary"/>
    <x v="0"/>
    <s v="The Sixth Floor Museum at Dealey Plaza"/>
    <s v="411 Elm Street"/>
    <n v="75202"/>
    <n v="1"/>
    <n v="18"/>
    <n v="2"/>
    <n v="20"/>
    <m/>
  </r>
  <r>
    <x v="14"/>
    <x v="9"/>
    <d v="2025-05-07T00:00:00"/>
    <d v="2025-05-07T00:00:00"/>
    <s v="Lorena High School"/>
    <x v="0"/>
    <s v="The Sixth Floor Museum at Dealey Plaza"/>
    <s v="411 Elm Street"/>
    <n v="75202"/>
    <n v="1"/>
    <n v="72"/>
    <n v="7"/>
    <n v="79"/>
    <m/>
  </r>
  <r>
    <x v="16"/>
    <x v="0"/>
    <d v="2025-05-07T00:00:00"/>
    <d v="2025-05-07T00:00:00"/>
    <s v="Wee Wednesday"/>
    <x v="0"/>
    <s v="Dallas Museum of Art"/>
    <s v="1717 N Harwood"/>
    <n v="75201"/>
    <n v="1"/>
    <m/>
    <n v="566"/>
    <n v="566"/>
    <m/>
  </r>
  <r>
    <x v="16"/>
    <x v="6"/>
    <d v="2025-05-07T00:00:00"/>
    <d v="2025-05-31T00:00:00"/>
    <s v="Yayoi Kusama"/>
    <x v="0"/>
    <s v="Dallas Museum of Art"/>
    <s v="1717 N Harwood"/>
    <n v="75201"/>
    <n v="18"/>
    <n v="4383"/>
    <m/>
    <n v="4383"/>
    <m/>
  </r>
  <r>
    <x v="22"/>
    <x v="9"/>
    <d v="2025-05-07T00:00:00"/>
    <d v="2025-05-07T00:00:00"/>
    <s v="Guided Tour: Lamar Middle School"/>
    <x v="0"/>
    <s v="Nasher Sculpture Center"/>
    <s v="2001 Flora St. "/>
    <n v="75201"/>
    <n v="1"/>
    <m/>
    <n v="60"/>
    <n v="60"/>
    <m/>
  </r>
  <r>
    <x v="22"/>
    <x v="9"/>
    <d v="2025-05-07T00:00:00"/>
    <d v="2025-05-07T00:00:00"/>
    <s v="Guided Tour: Clark High School"/>
    <x v="0"/>
    <s v="Nasher Sculpture Center"/>
    <s v="2001 Flora St. "/>
    <n v="75201"/>
    <n v="1"/>
    <m/>
    <n v="50"/>
    <n v="50"/>
    <m/>
  </r>
  <r>
    <x v="22"/>
    <x v="0"/>
    <d v="2025-05-07T00:00:00"/>
    <d v="2025-05-07T00:00:00"/>
    <s v="Access Program: Sculptural Insights"/>
    <x v="0"/>
    <s v="Nasher Sculpture Center"/>
    <s v="2001 Flora St. "/>
    <n v="75201"/>
    <n v="1"/>
    <m/>
    <n v="40"/>
    <n v="40"/>
    <m/>
  </r>
  <r>
    <x v="51"/>
    <x v="0"/>
    <d v="2025-05-07T00:00:00"/>
    <d v="2025-05-07T00:00:00"/>
    <s v="OutLoud Voices: Afterschool Arts Workshops"/>
    <x v="0"/>
    <s v="Bath House Cultural Center"/>
    <s v="521 E Lawther "/>
    <n v="75218"/>
    <n v="1"/>
    <n v="0"/>
    <n v="15"/>
    <n v="15"/>
    <m/>
  </r>
  <r>
    <x v="48"/>
    <x v="0"/>
    <d v="2025-05-07T00:00:00"/>
    <d v="2025-05-07T00:00:00"/>
    <s v="PFF Youth Leadership Program"/>
    <x v="0"/>
    <s v="Executive Suites"/>
    <s v="2904 Floyd St"/>
    <n v="75204"/>
    <n v="1"/>
    <n v="0"/>
    <n v="26"/>
    <n v="26"/>
    <m/>
  </r>
  <r>
    <x v="24"/>
    <x v="0"/>
    <d v="2025-05-07T00:00:00"/>
    <d v="2025-05-19T00:00:00"/>
    <s v="Onsite Lab: Engineers, Assemble!"/>
    <x v="0"/>
    <s v="Perot Museum of Nature and Science"/>
    <s v="2201 N Field Street"/>
    <n v="75201"/>
    <n v="10"/>
    <n v="221"/>
    <n v="32"/>
    <n v="253"/>
    <m/>
  </r>
  <r>
    <x v="24"/>
    <x v="0"/>
    <d v="2025-05-07T00:00:00"/>
    <d v="2025-05-07T00:00:00"/>
    <s v="Outreach Demo: Suiting Up for Space"/>
    <x v="0"/>
    <s v="Skyview Elementary School"/>
    <s v="9229 Meadowknoll Drive"/>
    <n v="75243"/>
    <n v="1"/>
    <n v="151"/>
    <m/>
    <n v="151"/>
    <m/>
  </r>
  <r>
    <x v="24"/>
    <x v="0"/>
    <d v="2025-05-07T00:00:00"/>
    <d v="2025-05-07T00:00:00"/>
    <s v="Outreach Demo: Thermal Reactions"/>
    <x v="0"/>
    <s v="Mitchell Elementary School"/>
    <s v="4223 Briargrove Lane"/>
    <s v="75287"/>
    <n v="1"/>
    <m/>
    <n v="647"/>
    <n v="647"/>
    <m/>
  </r>
  <r>
    <x v="24"/>
    <x v="0"/>
    <d v="2025-05-07T00:00:00"/>
    <d v="2025-05-07T00:00:00"/>
    <s v="Outreach Lab: Crash Test Cars"/>
    <x v="0"/>
    <s v="W. E. Greiner Exploratory Arts Academy"/>
    <s v="501 S Edgefield Avenue"/>
    <s v="75208"/>
    <n v="1"/>
    <m/>
    <n v="29"/>
    <n v="29"/>
    <m/>
  </r>
  <r>
    <x v="24"/>
    <x v="0"/>
    <d v="2025-05-07T00:00:00"/>
    <d v="2025-05-07T00:00:00"/>
    <s v="TECH Truck "/>
    <x v="0"/>
    <s v="Brother Bills Helping Hand"/>
    <s v="2300 Canda Dr"/>
    <s v="75212"/>
    <n v="1"/>
    <m/>
    <n v="10"/>
    <n v="10"/>
    <m/>
  </r>
  <r>
    <x v="28"/>
    <x v="5"/>
    <d v="2025-05-07T00:00:00"/>
    <d v="2025-05-07T00:00:00"/>
    <s v="TACA Silver Cup Performance"/>
    <x v="0"/>
    <s v="Omni Dallas Hotel"/>
    <s v="555 S Lamar St"/>
    <n v="75202"/>
    <n v="1"/>
    <n v="500"/>
    <m/>
    <n v="500"/>
    <m/>
  </r>
  <r>
    <x v="33"/>
    <x v="5"/>
    <d v="2025-05-07T00:00:00"/>
    <d v="2025-05-07T00:00:00"/>
    <s v="Opera in a Suitcase Workshop"/>
    <x v="0"/>
    <s v="Taylor Elementary After School Program"/>
    <s v="400 NE Alsbury"/>
    <n v="76028"/>
    <n v="1"/>
    <m/>
    <n v="38"/>
    <n v="38"/>
    <m/>
  </r>
  <r>
    <x v="29"/>
    <x v="5"/>
    <d v="2025-05-07T00:00:00"/>
    <d v="2025-05-07T00:00:00"/>
    <s v="Flamenkitos"/>
    <x v="0"/>
    <s v="Eladio"/>
    <s v="4500 Bernal Dr, Dallas, TX 75212"/>
    <n v="75212"/>
    <n v="1"/>
    <m/>
    <n v="40"/>
    <n v="40"/>
    <m/>
  </r>
  <r>
    <x v="32"/>
    <x v="8"/>
    <d v="2025-05-07T00:00:00"/>
    <d v="2025-05-07T00:00:00"/>
    <s v="USAFF co-presents Celebrating Mothers Week film series screening of &quot;Miss Congeniality&quot;  (2 screenings) (presented with the Angelika Dallas)"/>
    <x v="0"/>
    <s v="Angelika Film Center Dallas"/>
    <s v="5321 E Mockingbird Ln"/>
    <n v="75206"/>
    <n v="2"/>
    <n v="11"/>
    <n v="0"/>
    <n v="11"/>
    <m/>
  </r>
  <r>
    <x v="43"/>
    <x v="5"/>
    <d v="2025-05-07T00:00:00"/>
    <d v="2025-05-07T00:00:00"/>
    <s v="Concerts for Seniors - Dallas Area"/>
    <x v="0"/>
    <s v="Bachman Therapeutic Recreation Center"/>
    <s v="2750 Bachman Dr."/>
    <s v="75220"/>
    <n v="1"/>
    <n v="0"/>
    <n v="25"/>
    <n v="25"/>
    <m/>
  </r>
  <r>
    <x v="43"/>
    <x v="5"/>
    <d v="2025-05-07T00:00:00"/>
    <d v="2025-05-07T00:00:00"/>
    <s v="Concerts for Seniors - Dallas Area"/>
    <x v="0"/>
    <s v="Bachman Therapeutic Recreation Center"/>
    <s v="2750 Bachman Dr."/>
    <s v="75220"/>
    <n v="1"/>
    <n v="0"/>
    <n v="25"/>
    <n v="25"/>
    <m/>
  </r>
  <r>
    <x v="43"/>
    <x v="5"/>
    <d v="2025-05-07T00:00:00"/>
    <d v="2025-05-07T00:00:00"/>
    <s v="Concerts for Seniors - Dallas Area"/>
    <x v="0"/>
    <s v="Temple Emanu-El Dallas"/>
    <s v="8500 Hillcrest Rd."/>
    <s v="75225"/>
    <n v="1"/>
    <n v="0"/>
    <n v="50"/>
    <n v="50"/>
    <m/>
  </r>
  <r>
    <x v="43"/>
    <x v="5"/>
    <d v="2025-05-07T00:00:00"/>
    <d v="2025-05-07T00:00:00"/>
    <s v="Concerts for Seniors - Dallas Area"/>
    <x v="0"/>
    <s v="Caruth Haven Court"/>
    <s v="5585 Caruth Haven Lane"/>
    <s v="75225"/>
    <n v="1"/>
    <n v="0"/>
    <n v="40"/>
    <n v="40"/>
    <m/>
  </r>
  <r>
    <x v="18"/>
    <x v="0"/>
    <d v="2025-05-07T00:00:00"/>
    <d v="2025-05-28T00:00:00"/>
    <s v="Inter. WED Dance w live guitar - "/>
    <x v="0"/>
    <s v="North Texas Performing Arts"/>
    <s v="12300 N Inwood Rd "/>
    <n v="75244"/>
    <n v="4"/>
    <n v="0"/>
    <n v="5"/>
    <n v="20"/>
    <m/>
  </r>
  <r>
    <x v="18"/>
    <x v="0"/>
    <d v="2025-05-07T00:00:00"/>
    <d v="2025-05-28T00:00:00"/>
    <s v="WED Music Class "/>
    <x v="0"/>
    <s v="North Texas Performing Arts"/>
    <s v="12300 N Inwood Rd "/>
    <n v="75244"/>
    <n v="4"/>
    <n v="0"/>
    <n v="3"/>
    <n v="12"/>
    <m/>
  </r>
  <r>
    <x v="18"/>
    <x v="5"/>
    <d v="2025-05-07T00:00:00"/>
    <d v="2025-05-07T00:00:00"/>
    <s v="Womens Council Annual Gala"/>
    <x v="0"/>
    <s v="Dallas Arboretum "/>
    <s v="8525 Garland Rd "/>
    <n v="75218"/>
    <n v="1"/>
    <n v="130"/>
    <n v="0"/>
    <n v="130"/>
    <m/>
  </r>
  <r>
    <x v="0"/>
    <x v="1"/>
    <d v="2025-05-08T00:00:00"/>
    <d v="2025-05-08T00:00:00"/>
    <s v="Children's Professional Ballet Folklorico Company"/>
    <x v="0"/>
    <s v="Anita Martinez Recreation Center"/>
    <s v="3212 N Winnetka Ave, Dallas, TX 75212"/>
    <m/>
    <n v="1"/>
    <n v="11"/>
    <n v="0"/>
    <n v="11"/>
    <m/>
  </r>
  <r>
    <x v="7"/>
    <x v="0"/>
    <d v="2025-05-08T00:00:00"/>
    <d v="2025-05-08T00:00:00"/>
    <s v="Thriving Minds After School "/>
    <x v="0"/>
    <s v="Anne Frank Elementary School"/>
    <s v="5201 Celestial Rd"/>
    <n v="75254"/>
    <n v="1"/>
    <n v="0"/>
    <n v="34"/>
    <n v="34"/>
    <m/>
  </r>
  <r>
    <x v="7"/>
    <x v="0"/>
    <d v="2025-05-08T00:00:00"/>
    <d v="2025-05-08T00:00:00"/>
    <s v="Thriving Minds After School"/>
    <x v="0"/>
    <s v="Lakewood Elementary School"/>
    <s v="3000 Hillbrook St"/>
    <n v="75214"/>
    <n v="1"/>
    <n v="0"/>
    <n v="43"/>
    <n v="43"/>
    <m/>
  </r>
  <r>
    <x v="7"/>
    <x v="0"/>
    <d v="2025-05-08T00:00:00"/>
    <d v="2025-05-08T00:00:00"/>
    <s v="Thriving Minds After School"/>
    <x v="0"/>
    <s v="Nathan Adams Elementary School"/>
    <s v="12600 Welch Rd"/>
    <n v="75244"/>
    <n v="1"/>
    <n v="0"/>
    <n v="23"/>
    <n v="23"/>
    <m/>
  </r>
  <r>
    <x v="7"/>
    <x v="0"/>
    <d v="2025-05-08T00:00:00"/>
    <d v="2025-05-08T00:00:00"/>
    <s v="Thriving Minds After School"/>
    <x v="0"/>
    <s v="Montessori Academy at Onesimo Hernandez"/>
    <s v="5555 Maple Ave"/>
    <n v="75235"/>
    <n v="1"/>
    <n v="0"/>
    <n v="36"/>
    <n v="36"/>
    <m/>
  </r>
  <r>
    <x v="7"/>
    <x v="0"/>
    <d v="2025-05-08T00:00:00"/>
    <d v="2025-05-08T00:00:00"/>
    <s v="Thriving Minds After School"/>
    <x v="0"/>
    <s v="Prestonwood Montessori at E.D. Walker"/>
    <s v="5700 Wozencraft Dr"/>
    <s v=" 75230"/>
    <n v="1"/>
    <n v="0"/>
    <n v="41"/>
    <n v="41"/>
    <m/>
  </r>
  <r>
    <x v="7"/>
    <x v="0"/>
    <d v="2025-05-08T00:00:00"/>
    <d v="2025-05-08T00:00:00"/>
    <s v="Thriving Minds After School"/>
    <x v="0"/>
    <s v="Rosemont Lower School"/>
    <s v="1919 Stevens Forest Dr"/>
    <n v="75208"/>
    <n v="1"/>
    <n v="0"/>
    <n v="86"/>
    <n v="86"/>
    <m/>
  </r>
  <r>
    <x v="7"/>
    <x v="0"/>
    <d v="2025-05-08T00:00:00"/>
    <d v="2025-05-08T00:00:00"/>
    <s v="Thriving Minds After School"/>
    <x v="0"/>
    <s v="Rosemont Upper School"/>
    <s v="719 N Montclair Ave"/>
    <n v="75208"/>
    <n v="1"/>
    <n v="0"/>
    <n v="15"/>
    <n v="15"/>
    <m/>
  </r>
  <r>
    <x v="7"/>
    <x v="0"/>
    <d v="2025-05-08T00:00:00"/>
    <d v="2025-05-08T00:00:00"/>
    <s v="Thriving Minds After School"/>
    <x v="0"/>
    <s v="Harry C. Withers Elementary School"/>
    <s v="3959 Northhaven Rd"/>
    <n v="75229"/>
    <n v="1"/>
    <n v="0"/>
    <n v="58"/>
    <n v="58"/>
    <m/>
  </r>
  <r>
    <x v="34"/>
    <x v="5"/>
    <d v="2025-05-08T00:00:00"/>
    <d v="2025-05-08T00:00:00"/>
    <s v="Twist on Risk"/>
    <x v="0"/>
    <s v="Dallas County Juvenile Department"/>
    <s v="1673 Terre Colony Ct"/>
    <n v="75212"/>
    <n v="2"/>
    <n v="0"/>
    <n v="80"/>
    <n v="80"/>
    <m/>
  </r>
  <r>
    <x v="13"/>
    <x v="3"/>
    <d v="2025-05-08T00:00:00"/>
    <d v="2025-05-15T00:00:00"/>
    <s v="Read Along Event: James and the Giant Peach"/>
    <x v="0"/>
    <s v="Skillman Southwestern Library"/>
    <s v="5707 Skillman St"/>
    <n v="75206"/>
    <n v="2"/>
    <m/>
    <n v="17"/>
    <n v="17"/>
    <m/>
  </r>
  <r>
    <x v="14"/>
    <x v="9"/>
    <d v="2025-05-08T00:00:00"/>
    <d v="2025-05-08T00:00:00"/>
    <s v="Cullins Lake Pointe Elementary"/>
    <x v="0"/>
    <s v="The Sixth Floor Museum at Dealey Plaza"/>
    <s v="411 Elm Street"/>
    <n v="75202"/>
    <n v="1"/>
    <n v="0"/>
    <n v="45"/>
    <n v="45"/>
    <m/>
  </r>
  <r>
    <x v="14"/>
    <x v="9"/>
    <d v="2025-05-08T00:00:00"/>
    <d v="2025-05-08T00:00:00"/>
    <s v="Cullins Lake Pointe Elementary"/>
    <x v="0"/>
    <s v="The Sixth Floor Museum at Dealey Plaza"/>
    <s v="411 Elm Street"/>
    <n v="75202"/>
    <n v="1"/>
    <n v="0"/>
    <n v="43"/>
    <n v="43"/>
    <m/>
  </r>
  <r>
    <x v="14"/>
    <x v="0"/>
    <d v="2025-05-08T00:00:00"/>
    <d v="2025-05-08T00:00:00"/>
    <s v="Cullins Lake Pointe Elementary"/>
    <x v="0"/>
    <s v="The Sixth Floor Museum at Dealey Plaza"/>
    <s v="411 Elm Street"/>
    <n v="75202"/>
    <n v="1"/>
    <n v="0"/>
    <n v="45"/>
    <n v="45"/>
    <m/>
  </r>
  <r>
    <x v="14"/>
    <x v="0"/>
    <d v="2025-05-08T00:00:00"/>
    <d v="2025-05-08T00:00:00"/>
    <s v="Cullins Lake Pointe Elementary"/>
    <x v="0"/>
    <s v="The Sixth Floor Museum at Dealey Plaza"/>
    <s v="411 Elm Street"/>
    <n v="75202"/>
    <n v="1"/>
    <n v="0"/>
    <n v="43"/>
    <n v="43"/>
    <m/>
  </r>
  <r>
    <x v="15"/>
    <x v="3"/>
    <d v="2025-05-08T00:00:00"/>
    <d v="2025-05-08T00:00:00"/>
    <s v="Alex Sanger Prep School Career Day"/>
    <x v="0"/>
    <s v="Hall of State"/>
    <s v="3939 Grand Avenue"/>
    <n v="75210"/>
    <n v="1"/>
    <s v="X"/>
    <n v="104"/>
    <n v="104"/>
    <m/>
  </r>
  <r>
    <x v="16"/>
    <x v="0"/>
    <d v="2025-05-08T00:00:00"/>
    <d v="2025-05-08T00:00:00"/>
    <s v="Go van Gogh"/>
    <x v="0"/>
    <s v="Cesar Chavez Learning Center"/>
    <s v="1710 N Carroll Ave"/>
    <s v="75204"/>
    <n v="1"/>
    <m/>
    <n v="12"/>
    <n v="12"/>
    <m/>
  </r>
  <r>
    <x v="21"/>
    <x v="0"/>
    <d v="2025-05-08T00:00:00"/>
    <d v="2025-05-08T00:00:00"/>
    <s v="D-PAC"/>
    <x v="0"/>
    <s v="Barack Obama Male Leadership"/>
    <s v="3030 Stag Rd."/>
    <n v="75241"/>
    <n v="1"/>
    <n v="0"/>
    <n v="45"/>
    <n v="45"/>
    <m/>
  </r>
  <r>
    <x v="27"/>
    <x v="0"/>
    <d v="2025-05-08T00:00:00"/>
    <d v="2025-05-08T00:00:00"/>
    <s v="D-PAC"/>
    <x v="0"/>
    <s v="Barack Obama Male Leadership"/>
    <s v="3030 Stag Rd."/>
    <n v="75241"/>
    <n v="1"/>
    <n v="0"/>
    <n v="45"/>
    <n v="45"/>
    <m/>
  </r>
  <r>
    <x v="22"/>
    <x v="9"/>
    <d v="2025-05-08T00:00:00"/>
    <d v="2025-05-08T00:00:00"/>
    <s v="Guided Tour: Alba Golden ISD"/>
    <x v="0"/>
    <s v="Nasher Sculpture Center"/>
    <s v="2001 Flora St. "/>
    <n v="75201"/>
    <n v="1"/>
    <m/>
    <n v="21"/>
    <n v="21"/>
    <m/>
  </r>
  <r>
    <x v="22"/>
    <x v="9"/>
    <d v="2025-05-08T00:00:00"/>
    <d v="2025-05-08T00:00:00"/>
    <s v="Guided Tour: Pegasus School of Liberal Arts and Sciences"/>
    <x v="0"/>
    <s v="Nasher Sculpture Center"/>
    <s v="2001 Flora St. "/>
    <n v="75201"/>
    <n v="1"/>
    <m/>
    <n v="60"/>
    <n v="60"/>
    <m/>
  </r>
  <r>
    <x v="24"/>
    <x v="0"/>
    <d v="2025-05-08T00:00:00"/>
    <d v="2025-05-08T00:00:00"/>
    <s v="Family Science Night: Earth and Space"/>
    <x v="0"/>
    <s v="Trinity Basin Preparatory"/>
    <s v="808 N Ewing Ave"/>
    <s v="75203"/>
    <n v="1"/>
    <m/>
    <n v="430"/>
    <n v="430"/>
    <m/>
  </r>
  <r>
    <x v="24"/>
    <x v="0"/>
    <d v="2025-05-08T00:00:00"/>
    <d v="2025-05-08T00:00:00"/>
    <s v="Outreach Lab: The Heart of the Matter - Dissection"/>
    <x v="0"/>
    <s v="W. E. Greiner Exploratory Arts Academy"/>
    <s v="501 S Edgefield Avenue"/>
    <s v="75208"/>
    <n v="2"/>
    <m/>
    <n v="48"/>
    <n v="48"/>
    <m/>
  </r>
  <r>
    <x v="24"/>
    <x v="0"/>
    <d v="2025-05-08T00:00:00"/>
    <d v="2025-05-08T00:00:00"/>
    <s v="TECH Truck "/>
    <x v="0"/>
    <s v="Marsalis STEAM Elementary School"/>
    <s v="5640 S Marsalis Ave"/>
    <s v="75241"/>
    <n v="1"/>
    <m/>
    <n v="200"/>
    <n v="200"/>
    <m/>
  </r>
  <r>
    <x v="26"/>
    <x v="5"/>
    <d v="2025-05-08T00:00:00"/>
    <d v="2025-05-08T00:00:00"/>
    <s v="Poetry Smash #7"/>
    <x v="0"/>
    <s v="TBAAL "/>
    <s v="1309 Canton Street"/>
    <n v="75202"/>
    <n v="1"/>
    <n v="58"/>
    <n v="0"/>
    <n v="58"/>
    <m/>
  </r>
  <r>
    <x v="26"/>
    <x v="5"/>
    <d v="2025-05-08T00:00:00"/>
    <d v="2025-05-08T00:00:00"/>
    <s v="Jason Lyrics Production"/>
    <x v="0"/>
    <s v="TBAAL "/>
    <s v="1309 Canton Street"/>
    <n v="75202"/>
    <n v="1"/>
    <n v="1200"/>
    <n v="0"/>
    <n v="1200"/>
    <m/>
  </r>
  <r>
    <x v="28"/>
    <x v="5"/>
    <d v="2025-05-08T00:00:00"/>
    <d v="2025-05-08T00:00:00"/>
    <s v="Crow Museum Performance"/>
    <x v="0"/>
    <s v="Crow Museum"/>
    <s v="2010 Flora St"/>
    <n v="75201"/>
    <n v="1"/>
    <n v="175"/>
    <n v="0"/>
    <n v="175"/>
    <m/>
  </r>
  <r>
    <x v="33"/>
    <x v="5"/>
    <d v="2025-05-08T00:00:00"/>
    <d v="2025-05-08T00:00:00"/>
    <s v="Touring Opera Performance"/>
    <x v="0"/>
    <s v="James Bowie Elementary"/>
    <s v="330 N Marsalis Ave"/>
    <n v="75203"/>
    <n v="1"/>
    <n v="64"/>
    <m/>
    <n v="64"/>
    <m/>
  </r>
  <r>
    <x v="33"/>
    <x v="5"/>
    <d v="2025-05-08T00:00:00"/>
    <d v="2025-05-08T00:00:00"/>
    <s v="Opera in a Suitcase Performance"/>
    <x v="0"/>
    <s v="Taylor Elementary After School Program"/>
    <s v="400 NE Alsbury"/>
    <n v="76028"/>
    <n v="1"/>
    <m/>
    <n v="35"/>
    <n v="35"/>
    <m/>
  </r>
  <r>
    <x v="29"/>
    <x v="5"/>
    <d v="2025-05-08T00:00:00"/>
    <d v="2025-05-08T00:00:00"/>
    <s v="Flamenkitos"/>
    <x v="0"/>
    <s v="Silberstein"/>
    <s v="3101 Lawnview Ave, Dallas, TX 75227"/>
    <n v="75227"/>
    <n v="1"/>
    <m/>
    <n v="25"/>
    <n v="25"/>
    <m/>
  </r>
  <r>
    <x v="46"/>
    <x v="3"/>
    <d v="2025-05-08T00:00:00"/>
    <d v="2025-05-08T00:00:00"/>
    <s v="SHAMS: A Celebration Supporting Verdigris Ensemble"/>
    <x v="0"/>
    <s v="Crow Museum of Asian Art"/>
    <s v="210 Flora Street"/>
    <n v="75201"/>
    <n v="1"/>
    <n v="52"/>
    <n v="43"/>
    <n v="95"/>
    <m/>
  </r>
  <r>
    <x v="32"/>
    <x v="8"/>
    <d v="2025-05-08T00:00:00"/>
    <d v="2025-05-08T00:00:00"/>
    <s v="USAFF co-presents Celebrating Mothers Week film series screening of &quot;About Time&quot;  (2 screenings) (presented with the Angelika Dallas)"/>
    <x v="0"/>
    <s v="Angelika Film Center Dallas"/>
    <s v="5321 E Mockingbird Ln"/>
    <n v="75206"/>
    <n v="2"/>
    <n v="16"/>
    <n v="0"/>
    <n v="16"/>
    <m/>
  </r>
  <r>
    <x v="43"/>
    <x v="5"/>
    <d v="2025-05-08T00:00:00"/>
    <d v="2025-05-08T00:00:00"/>
    <s v="Concerts for Seniors - Dallas Area"/>
    <x v="0"/>
    <s v="Treemont Healthcare and Rehab Center"/>
    <s v="5550 Harvest Hill Rd, Ste 500"/>
    <s v="75230"/>
    <n v="1"/>
    <n v="0"/>
    <n v="21"/>
    <n v="21"/>
    <m/>
  </r>
  <r>
    <x v="43"/>
    <x v="5"/>
    <d v="2025-05-08T00:00:00"/>
    <d v="2025-05-08T00:00:00"/>
    <s v="Concerts for Seniors - Dallas Area"/>
    <x v="0"/>
    <s v="Treemont Healthcare and Rehab Center"/>
    <s v="5550 Harvest Hill Rd, Ste 500"/>
    <s v="75230"/>
    <n v="1"/>
    <n v="0"/>
    <n v="21"/>
    <n v="21"/>
    <m/>
  </r>
  <r>
    <x v="37"/>
    <x v="0"/>
    <d v="2025-05-08T00:00:00"/>
    <d v="2025-05-08T00:00:00"/>
    <s v="2425-101A CAVARTS Writing Workshop "/>
    <x v="1"/>
    <s v="Virtual"/>
    <s v="Virtual"/>
    <s v="Virtual"/>
    <n v="1"/>
    <n v="0"/>
    <n v="8"/>
    <n v="8"/>
    <m/>
  </r>
  <r>
    <x v="18"/>
    <x v="5"/>
    <d v="2025-05-08T00:00:00"/>
    <d v="2025-05-08T00:00:00"/>
    <s v="Flamenco Night "/>
    <x v="0"/>
    <s v="Cafe Madrid"/>
    <s v="4501 Travis "/>
    <n v="75205"/>
    <n v="1"/>
    <n v="0"/>
    <n v="64"/>
    <n v="64"/>
    <m/>
  </r>
  <r>
    <x v="2"/>
    <x v="5"/>
    <d v="2025-05-09T00:00:00"/>
    <d v="2025-05-10T00:00:00"/>
    <s v="Seeds"/>
    <x v="0"/>
    <s v="Arts Mission Oak Cliff"/>
    <s v="410 S Windomere Ave"/>
    <n v="75208"/>
    <n v="2"/>
    <n v="199"/>
    <m/>
    <n v="199"/>
    <m/>
  </r>
  <r>
    <x v="3"/>
    <x v="1"/>
    <d v="2025-05-09T00:00:00"/>
    <d v="2025-05-11T00:00:00"/>
    <s v="Artstillery Immersive Rehearsal"/>
    <x v="0"/>
    <n v="723"/>
    <s v="723 Fort Worth Avenue"/>
    <n v="75208"/>
    <n v="3"/>
    <n v="0"/>
    <n v="38"/>
    <n v="38"/>
    <m/>
  </r>
  <r>
    <x v="4"/>
    <x v="5"/>
    <d v="2025-05-09T00:00:00"/>
    <d v="2025-05-10T00:00:00"/>
    <s v="MasterWorks"/>
    <x v="0"/>
    <s v="Moody Performance Hall"/>
    <s v="2520 Flora St"/>
    <n v="75201"/>
    <n v="2"/>
    <n v="289"/>
    <n v="78"/>
    <n v="367"/>
    <m/>
  </r>
  <r>
    <x v="7"/>
    <x v="0"/>
    <d v="2025-05-09T00:00:00"/>
    <d v="2025-05-09T00:00:00"/>
    <s v="Thriving Minds After School "/>
    <x v="0"/>
    <s v="Anne Frank Elementary School"/>
    <s v="5201 Celestial Rd"/>
    <n v="75254"/>
    <n v="1"/>
    <n v="0"/>
    <n v="33"/>
    <n v="33"/>
    <m/>
  </r>
  <r>
    <x v="7"/>
    <x v="0"/>
    <d v="2025-05-09T00:00:00"/>
    <d v="2025-05-09T00:00:00"/>
    <s v="Thriving Minds After School"/>
    <x v="0"/>
    <s v="Lakewood Elementary School"/>
    <s v="3000 Hillbrook St"/>
    <n v="75214"/>
    <n v="1"/>
    <n v="0"/>
    <n v="35"/>
    <n v="35"/>
    <m/>
  </r>
  <r>
    <x v="7"/>
    <x v="0"/>
    <d v="2025-05-09T00:00:00"/>
    <d v="2025-05-09T00:00:00"/>
    <s v="Thriving Minds After School"/>
    <x v="0"/>
    <s v="Nathan Adams Elementary School"/>
    <s v="12600 Welch Rd"/>
    <n v="75244"/>
    <n v="1"/>
    <n v="0"/>
    <n v="20"/>
    <n v="20"/>
    <m/>
  </r>
  <r>
    <x v="7"/>
    <x v="0"/>
    <d v="2025-05-09T00:00:00"/>
    <d v="2025-05-09T00:00:00"/>
    <s v="Thriving Minds After School"/>
    <x v="0"/>
    <s v="Montessori Academy at Onesimo Hernandez"/>
    <s v="5555 Maple Ave"/>
    <n v="75235"/>
    <n v="1"/>
    <n v="0"/>
    <n v="40"/>
    <n v="40"/>
    <m/>
  </r>
  <r>
    <x v="7"/>
    <x v="0"/>
    <d v="2025-05-09T00:00:00"/>
    <d v="2025-05-09T00:00:00"/>
    <s v="Thriving Minds After School"/>
    <x v="0"/>
    <s v="Prestonwood Montessori at E.D. Walker"/>
    <s v="5700 Wozencraft Dr"/>
    <s v=" 75230"/>
    <n v="1"/>
    <n v="0"/>
    <n v="42"/>
    <n v="42"/>
    <m/>
  </r>
  <r>
    <x v="7"/>
    <x v="0"/>
    <d v="2025-05-09T00:00:00"/>
    <d v="2025-05-09T00:00:00"/>
    <s v="Thriving Minds After School"/>
    <x v="0"/>
    <s v="Rosemont Lower School"/>
    <s v="1919 Stevens Forest Dr"/>
    <n v="75208"/>
    <n v="1"/>
    <n v="0"/>
    <n v="81"/>
    <n v="81"/>
    <m/>
  </r>
  <r>
    <x v="7"/>
    <x v="0"/>
    <d v="2025-05-09T00:00:00"/>
    <d v="2025-05-09T00:00:00"/>
    <s v="Thriving Minds After School"/>
    <x v="0"/>
    <s v="Rosemont Upper School"/>
    <s v="719 N Montclair Ave"/>
    <n v="75208"/>
    <n v="1"/>
    <n v="0"/>
    <n v="15"/>
    <n v="15"/>
    <m/>
  </r>
  <r>
    <x v="7"/>
    <x v="0"/>
    <d v="2025-05-09T00:00:00"/>
    <d v="2025-05-09T00:00:00"/>
    <s v="Thriving Minds After School"/>
    <x v="0"/>
    <s v="Sudie L. Williams TAG Academy"/>
    <s v="4518 Pomona Rd"/>
    <n v="75209"/>
    <n v="1"/>
    <n v="0"/>
    <n v="6"/>
    <n v="6"/>
    <m/>
  </r>
  <r>
    <x v="7"/>
    <x v="0"/>
    <d v="2025-05-09T00:00:00"/>
    <d v="2025-05-09T00:00:00"/>
    <s v="Thriving Minds After School"/>
    <x v="0"/>
    <s v="Harry C. Withers Elementary School"/>
    <s v="3959 Northhaven Rd"/>
    <n v="75229"/>
    <n v="1"/>
    <n v="0"/>
    <n v="58"/>
    <n v="58"/>
    <m/>
  </r>
  <r>
    <x v="9"/>
    <x v="5"/>
    <d v="2025-05-09T00:00:00"/>
    <d v="2025-05-09T00:00:00"/>
    <s v="Flores y Calaveras"/>
    <x v="0"/>
    <s v="Arturo Salazar ES "/>
    <s v="1120 S Ravina Dr. Dallas"/>
    <n v="75211"/>
    <n v="2"/>
    <n v="292"/>
    <m/>
    <n v="292"/>
    <m/>
  </r>
  <r>
    <x v="13"/>
    <x v="3"/>
    <d v="2025-05-09T00:00:00"/>
    <d v="2025-05-09T00:00:00"/>
    <s v="Elementary School Career Day Presentation"/>
    <x v="0"/>
    <s v="John W. Carpenter Elementary"/>
    <s v="2121 Tosca Ln"/>
    <n v="75224"/>
    <n v="1"/>
    <m/>
    <n v="90"/>
    <n v="90"/>
    <m/>
  </r>
  <r>
    <x v="14"/>
    <x v="9"/>
    <d v="2025-05-09T00:00:00"/>
    <d v="2025-05-09T00:00:00"/>
    <s v="Bon Lin Middle School"/>
    <x v="0"/>
    <s v="The Sixth Floor Museum at Dealey Plaza"/>
    <s v="411 Elm Street"/>
    <n v="75202"/>
    <n v="1"/>
    <n v="184"/>
    <n v="16"/>
    <n v="200"/>
    <m/>
  </r>
  <r>
    <x v="14"/>
    <x v="9"/>
    <d v="2025-05-09T00:00:00"/>
    <d v="2025-05-09T00:00:00"/>
    <s v="Newman International Academy at Gibbons"/>
    <x v="0"/>
    <s v="The Sixth Floor Museum at Dealey Plaza"/>
    <s v="411 Elm Street"/>
    <n v="75202"/>
    <n v="1"/>
    <n v="0"/>
    <n v="77"/>
    <n v="77"/>
    <m/>
  </r>
  <r>
    <x v="15"/>
    <x v="3"/>
    <d v="2025-05-09T00:00:00"/>
    <d v="2025-05-09T00:00:00"/>
    <s v="Global Leadership Academy (Terrell ISD) "/>
    <x v="0"/>
    <s v="Hall of State"/>
    <s v="3939 Grand Avenue"/>
    <n v="75210"/>
    <n v="1"/>
    <s v="X"/>
    <n v="66"/>
    <n v="66"/>
    <m/>
  </r>
  <r>
    <x v="16"/>
    <x v="3"/>
    <d v="2025-05-09T00:00:00"/>
    <d v="2025-05-09T00:00:00"/>
    <s v="Access Community Event"/>
    <x v="0"/>
    <s v="Seagoville High School"/>
    <s v="15920 Seagoville Rd"/>
    <s v="75253"/>
    <n v="1"/>
    <m/>
    <n v="105"/>
    <n v="105"/>
    <m/>
  </r>
  <r>
    <x v="16"/>
    <x v="0"/>
    <d v="2025-05-09T00:00:00"/>
    <d v="2025-05-16T00:00:00"/>
    <s v="Toddler Art"/>
    <x v="0"/>
    <s v="Dallas Museum of Art"/>
    <s v="1717 N Harwood"/>
    <n v="75201"/>
    <n v="3"/>
    <n v="66"/>
    <m/>
    <n v="66"/>
    <m/>
  </r>
  <r>
    <x v="22"/>
    <x v="0"/>
    <d v="2025-05-09T00:00:00"/>
    <d v="2025-05-09T00:00:00"/>
    <s v="Outreach Program: Seagoville Middle School"/>
    <x v="0"/>
    <s v="Nasher Sculpture Center"/>
    <s v="2001 Flora St. "/>
    <n v="75201"/>
    <n v="1"/>
    <m/>
    <n v="30"/>
    <n v="30"/>
    <m/>
  </r>
  <r>
    <x v="22"/>
    <x v="9"/>
    <d v="2025-05-09T00:00:00"/>
    <d v="2025-05-09T00:00:00"/>
    <s v="Tour: South Garland HS"/>
    <x v="0"/>
    <s v="Nasher Sculpture Center"/>
    <s v="2001 Flora St. "/>
    <n v="75201"/>
    <n v="1"/>
    <m/>
    <n v="40"/>
    <n v="40"/>
    <m/>
  </r>
  <r>
    <x v="24"/>
    <x v="0"/>
    <d v="2025-05-09T00:00:00"/>
    <d v="2025-05-09T00:00:00"/>
    <s v="Onsite Lab: Chemistry Detectives"/>
    <x v="0"/>
    <s v="Perot Museum of Nature and Science"/>
    <s v="2201 N Field Street"/>
    <n v="75201"/>
    <n v="2"/>
    <n v="36"/>
    <n v="6"/>
    <n v="42"/>
    <m/>
  </r>
  <r>
    <x v="55"/>
    <x v="1"/>
    <d v="2025-05-09T00:00:00"/>
    <d v="2025-05-10T00:00:00"/>
    <s v="AIN'T NO MO Rehearsals"/>
    <x v="0"/>
    <s v="Frank's Place/Dallas Theater Center"/>
    <s v="3636 Turtle Creek Boulevard"/>
    <n v="75204"/>
    <n v="2"/>
    <n v="0"/>
    <n v="11"/>
    <n v="11"/>
    <m/>
  </r>
  <r>
    <x v="41"/>
    <x v="0"/>
    <d v="2025-05-09T00:00:00"/>
    <d v="2025-05-09T00:00:00"/>
    <s v="PatioLive!"/>
    <x v="0"/>
    <s v="The Bridge at Fair Park"/>
    <s v="2535 M L King Jr. Blvd"/>
    <n v="75215"/>
    <n v="1"/>
    <m/>
    <n v="20"/>
    <n v="20"/>
    <m/>
  </r>
  <r>
    <x v="26"/>
    <x v="5"/>
    <d v="2025-05-09T00:00:00"/>
    <d v="2025-05-09T00:00:00"/>
    <s v="Jason Lyrics Production"/>
    <x v="0"/>
    <s v="TBAAL "/>
    <s v="1309 Canton Street"/>
    <n v="75202"/>
    <n v="1"/>
    <n v="1380"/>
    <n v="0"/>
    <n v="1380"/>
    <m/>
  </r>
  <r>
    <x v="26"/>
    <x v="5"/>
    <d v="2025-05-09T00:00:00"/>
    <d v="2025-05-09T00:00:00"/>
    <s v="Mother's Day Concert"/>
    <x v="0"/>
    <s v="TBAAL "/>
    <s v="1309 Canton Street"/>
    <n v="75202"/>
    <n v="1"/>
    <n v="145"/>
    <n v="0"/>
    <n v="145"/>
    <m/>
  </r>
  <r>
    <x v="43"/>
    <x v="5"/>
    <d v="2025-05-09T00:00:00"/>
    <d v="2025-05-09T00:00:00"/>
    <s v="Concerts for Seniors - Dallas Area"/>
    <x v="0"/>
    <s v="Villages of Lake Highlands: MC"/>
    <s v="8615 Lullwater Drive"/>
    <s v="75238"/>
    <n v="1"/>
    <n v="0"/>
    <n v="15"/>
    <n v="15"/>
    <m/>
  </r>
  <r>
    <x v="43"/>
    <x v="5"/>
    <d v="2025-05-09T00:00:00"/>
    <d v="2025-05-09T00:00:00"/>
    <s v="Concerts for Seniors - Dallas Area"/>
    <x v="0"/>
    <s v="Villages of Lake Highlands: MC"/>
    <s v="8615 Lullwater Drive"/>
    <s v="75238"/>
    <n v="1"/>
    <n v="0"/>
    <n v="15"/>
    <n v="15"/>
    <m/>
  </r>
  <r>
    <x v="43"/>
    <x v="5"/>
    <d v="2025-05-09T00:00:00"/>
    <d v="2025-05-09T00:00:00"/>
    <s v="Concerts for Seniors - Dallas Area"/>
    <x v="0"/>
    <s v="Villages of Lake Highlands: MC"/>
    <s v="8615 Lullwater Drive"/>
    <s v="75238"/>
    <n v="1"/>
    <n v="0"/>
    <n v="15"/>
    <n v="15"/>
    <m/>
  </r>
  <r>
    <x v="43"/>
    <x v="5"/>
    <d v="2025-05-09T00:00:00"/>
    <d v="2025-05-09T00:00:00"/>
    <s v="Concerts for Seniors - Dallas Area"/>
    <x v="0"/>
    <s v="Ventana by Buckner: AL &amp; MC"/>
    <s v="8301 N. Central Expressway"/>
    <s v="75225"/>
    <n v="1"/>
    <n v="0"/>
    <n v="22"/>
    <n v="22"/>
    <m/>
  </r>
  <r>
    <x v="43"/>
    <x v="5"/>
    <d v="2025-05-09T00:00:00"/>
    <d v="2025-05-09T00:00:00"/>
    <s v="Concerts for Seniors - Dallas Area"/>
    <x v="0"/>
    <s v="Ventana by Buckner: AL &amp; MC"/>
    <s v="8301 N. Central Expressway"/>
    <s v="75225"/>
    <n v="1"/>
    <n v="0"/>
    <n v="19"/>
    <n v="19"/>
    <m/>
  </r>
  <r>
    <x v="43"/>
    <x v="5"/>
    <d v="2025-05-09T00:00:00"/>
    <d v="2025-05-09T00:00:00"/>
    <s v="Concerts for Seniors - Dallas Area"/>
    <x v="0"/>
    <s v="Ventana by Buckner: AL &amp; MC"/>
    <s v="8301 N. Central Expressway"/>
    <s v="75225"/>
    <n v="1"/>
    <n v="0"/>
    <n v="17"/>
    <n v="17"/>
    <m/>
  </r>
  <r>
    <x v="43"/>
    <x v="5"/>
    <d v="2025-05-09T00:00:00"/>
    <d v="2025-05-09T00:00:00"/>
    <s v="Concerts for Seniors - Dallas Area"/>
    <x v="0"/>
    <s v="The Legacy Midtown Park: Bldg. B"/>
    <s v="8260 Manderville Lane"/>
    <s v="75231"/>
    <n v="1"/>
    <n v="0"/>
    <n v="27"/>
    <n v="27"/>
    <m/>
  </r>
  <r>
    <x v="43"/>
    <x v="5"/>
    <d v="2025-05-09T00:00:00"/>
    <d v="2025-05-09T00:00:00"/>
    <s v="Concerts for Seniors - Dallas Area"/>
    <x v="0"/>
    <s v="The Legacy Midtown Park: Bldg. B"/>
    <s v="8260 Manderville Lane"/>
    <s v="75231"/>
    <n v="1"/>
    <n v="0"/>
    <n v="17"/>
    <n v="17"/>
    <m/>
  </r>
  <r>
    <x v="43"/>
    <x v="5"/>
    <d v="2025-05-09T00:00:00"/>
    <d v="2025-05-09T00:00:00"/>
    <s v="Concerts for Seniors - Dallas Area"/>
    <x v="0"/>
    <s v="Walnut Place: 2nd Floor North Nursing Care"/>
    <s v="5515 Glen Lakes Drive"/>
    <s v="75231"/>
    <n v="1"/>
    <n v="0"/>
    <n v="20"/>
    <n v="20"/>
    <m/>
  </r>
  <r>
    <x v="43"/>
    <x v="5"/>
    <d v="2025-05-09T00:00:00"/>
    <d v="2025-05-09T00:00:00"/>
    <s v="Concerts for Seniors - Dallas Area"/>
    <x v="0"/>
    <s v="Pres.Vill N:Forefrnt Livg: Terrace Flr 3"/>
    <s v="8600 Skyline Drive"/>
    <s v="75243"/>
    <n v="1"/>
    <n v="0"/>
    <n v="25"/>
    <n v="25"/>
    <m/>
  </r>
  <r>
    <x v="43"/>
    <x v="5"/>
    <d v="2025-05-09T00:00:00"/>
    <d v="2025-05-09T00:00:00"/>
    <s v="Concerts for Seniors - Dallas Area"/>
    <x v="0"/>
    <s v="Pres.Vill N:Forefrnt Livg: Terrace Flr 3"/>
    <s v="8600 Skyline Drive"/>
    <s v="75243"/>
    <n v="1"/>
    <n v="0"/>
    <n v="25"/>
    <n v="25"/>
    <m/>
  </r>
  <r>
    <x v="18"/>
    <x v="5"/>
    <d v="2025-05-09T00:00:00"/>
    <d v="2025-05-09T00:00:00"/>
    <s v="Stand Up Comedy Night"/>
    <x v="0"/>
    <s v="La Cantera Arts Conservatory"/>
    <s v="1050 N Westmoreland #328"/>
    <n v="75211"/>
    <n v="1"/>
    <n v="0"/>
    <n v="25"/>
    <n v="25"/>
    <m/>
  </r>
  <r>
    <x v="0"/>
    <x v="1"/>
    <d v="2025-05-10T00:00:00"/>
    <d v="2025-05-10T00:00:00"/>
    <s v="Mini Professional Ballet Folklorico Company"/>
    <x v="0"/>
    <s v="Anita Martinez Recreation Center"/>
    <s v="3212 N Winnetka Ave, Dallas, TX 75212"/>
    <m/>
    <n v="1"/>
    <n v="9"/>
    <n v="0"/>
    <n v="9"/>
    <m/>
  </r>
  <r>
    <x v="0"/>
    <x v="0"/>
    <d v="2025-05-10T00:00:00"/>
    <d v="2025-05-10T00:00:00"/>
    <s v="ANMBF Dance Academy Ballet Folklorico Toddlers 9:30 AM"/>
    <x v="0"/>
    <s v="Anita Martinez Recreation Center"/>
    <s v="3212 N Winnetka Ave, Dallas, TX 75212"/>
    <m/>
    <n v="1"/>
    <n v="22"/>
    <n v="0"/>
    <n v="22"/>
    <m/>
  </r>
  <r>
    <x v="0"/>
    <x v="0"/>
    <d v="2025-05-10T00:00:00"/>
    <d v="2025-05-10T00:00:00"/>
    <s v="ANMBF Dance Academy Classical Ballet Kids 9:30 AM"/>
    <x v="0"/>
    <s v="Anita Martinez Recreation Center"/>
    <s v="3212 N Winnetka Ave, Dallas, TX 75212"/>
    <m/>
    <n v="1"/>
    <n v="8"/>
    <n v="0"/>
    <n v="8"/>
    <m/>
  </r>
  <r>
    <x v="0"/>
    <x v="0"/>
    <d v="2025-05-10T00:00:00"/>
    <d v="2025-05-10T00:00:00"/>
    <s v="ANMBF Dance Academy Ballet Folklorico Kids 10:30 AM"/>
    <x v="0"/>
    <s v="Anita Martinez Recreation Center"/>
    <s v="3212 N Winnetka Ave, Dallas, TX 75212"/>
    <m/>
    <n v="1"/>
    <n v="22"/>
    <n v="0"/>
    <n v="22"/>
    <m/>
  </r>
  <r>
    <x v="0"/>
    <x v="0"/>
    <d v="2025-05-10T00:00:00"/>
    <d v="2025-05-10T00:00:00"/>
    <s v="ANMBF Dance Academy Classical Ballet Toddlers 10:30 AM"/>
    <x v="0"/>
    <s v="Anita Martinez Recreation Center"/>
    <s v="3212 N Winnetka Ave, Dallas, TX 75212"/>
    <m/>
    <n v="1"/>
    <n v="13"/>
    <n v="0"/>
    <n v="13"/>
    <m/>
  </r>
  <r>
    <x v="0"/>
    <x v="0"/>
    <d v="2025-05-10T00:00:00"/>
    <d v="2025-05-10T00:00:00"/>
    <s v="ANMBF Dance Academy Ballet Folklorico Teen and Adult 11:30 AM"/>
    <x v="0"/>
    <s v="Anita Martinez Recreation Center"/>
    <s v="3212 N Winnetka Ave, Dallas, TX 75212"/>
    <m/>
    <n v="1"/>
    <n v="11"/>
    <n v="0"/>
    <n v="11"/>
    <m/>
  </r>
  <r>
    <x v="0"/>
    <x v="0"/>
    <d v="2025-05-10T00:00:00"/>
    <d v="2025-05-10T00:00:00"/>
    <s v="ANMBF Dance Academy Ballet Folklorico Kids Intermediate 11:30 AM"/>
    <x v="0"/>
    <s v="Anita Martinez Recreation Center"/>
    <s v="3212 N Winnetka Ave, Dallas, TX 75212"/>
    <m/>
    <n v="1"/>
    <n v="7"/>
    <n v="0"/>
    <n v="7"/>
    <m/>
  </r>
  <r>
    <x v="0"/>
    <x v="0"/>
    <d v="2025-05-10T00:00:00"/>
    <d v="2025-05-10T00:00:00"/>
    <s v="ANMBF Dance Academy Ballet Folklorico Teen and Adult Intermediate 12:30 PM"/>
    <x v="0"/>
    <s v="Anita Martinez Recreation Center"/>
    <s v="3212 N Winnetka Ave, Dallas, TX 75212"/>
    <m/>
    <n v="1"/>
    <n v="5"/>
    <n v="0"/>
    <n v="5"/>
    <m/>
  </r>
  <r>
    <x v="7"/>
    <x v="0"/>
    <d v="2025-05-10T00:00:00"/>
    <d v="2025-05-10T00:00:00"/>
    <s v="The Fellowship Initiative"/>
    <x v="0"/>
    <s v="Big Thought HQ"/>
    <s v="1409 Botham Jean Blvd., Suite 1015"/>
    <n v="75215"/>
    <n v="1"/>
    <n v="0"/>
    <n v="24"/>
    <n v="24"/>
    <m/>
  </r>
  <r>
    <x v="13"/>
    <x v="0"/>
    <d v="2025-05-10T00:00:00"/>
    <d v="2025-05-10T00:00:00"/>
    <s v="Workshops- off site"/>
    <x v="0"/>
    <s v="Klyde Warren Park"/>
    <s v="2012 Woodall Rodgers Freeway"/>
    <n v="75201"/>
    <n v="1"/>
    <m/>
    <n v="97"/>
    <n v="97"/>
    <m/>
  </r>
  <r>
    <x v="13"/>
    <x v="3"/>
    <d v="2025-05-10T00:00:00"/>
    <d v="2025-05-10T00:00:00"/>
    <s v="Read Along Event: Summer Book Drive"/>
    <x v="0"/>
    <s v="Rosewood Center for Family Arts"/>
    <s v="5938 Skillman St"/>
    <n v="75231"/>
    <n v="1"/>
    <m/>
    <n v="37"/>
    <n v="37"/>
    <m/>
  </r>
  <r>
    <x v="16"/>
    <x v="3"/>
    <d v="2025-05-10T00:00:00"/>
    <d v="2025-05-10T00:00:00"/>
    <s v="Museum Murder Mystery Game"/>
    <x v="0"/>
    <s v="Dallas Museum of Art"/>
    <s v="1717 N Harwood"/>
    <s v="75201"/>
    <n v="1"/>
    <n v="458"/>
    <m/>
    <n v="458"/>
    <m/>
  </r>
  <r>
    <x v="16"/>
    <x v="0"/>
    <d v="2025-05-10T00:00:00"/>
    <d v="2025-05-24T00:00:00"/>
    <s v="Pop-Up Art Spot"/>
    <x v="0"/>
    <s v="Dallas Museum of Art"/>
    <s v="1717 N Harwood"/>
    <s v="75201"/>
    <n v="2"/>
    <m/>
    <n v="40"/>
    <n v="40"/>
    <m/>
  </r>
  <r>
    <x v="16"/>
    <x v="3"/>
    <d v="2025-05-10T00:00:00"/>
    <d v="2025-05-10T00:00:00"/>
    <s v="Community Table"/>
    <x v="0"/>
    <s v="Dallas Museum of Art"/>
    <s v="1717 N Harwood"/>
    <s v="75201"/>
    <n v="1"/>
    <m/>
    <n v="152"/>
    <n v="152"/>
    <m/>
  </r>
  <r>
    <x v="16"/>
    <x v="8"/>
    <d v="2025-05-10T00:00:00"/>
    <d v="2025-05-10T00:00:00"/>
    <s v="Community Festival"/>
    <x v="0"/>
    <s v="Sammons Park"/>
    <s v=" 2403 Flora Street"/>
    <s v="75201"/>
    <n v="1"/>
    <m/>
    <n v="175"/>
    <n v="175"/>
    <m/>
  </r>
  <r>
    <x v="16"/>
    <x v="0"/>
    <d v="2025-05-10T00:00:00"/>
    <d v="2025-05-15T00:00:00"/>
    <s v="Arturo's Art &amp; Me"/>
    <x v="0"/>
    <s v="Dallas Museum of Art"/>
    <s v="1717 N Harwood"/>
    <n v="75201"/>
    <n v="2"/>
    <n v="39"/>
    <m/>
    <n v="39"/>
    <m/>
  </r>
  <r>
    <x v="16"/>
    <x v="0"/>
    <d v="2025-05-10T00:00:00"/>
    <d v="2025-05-10T00:00:00"/>
    <s v="Family Workshop"/>
    <x v="0"/>
    <s v="Dallas Museum of Art"/>
    <s v="1717 N Harwood"/>
    <n v="75201"/>
    <n v="1"/>
    <n v="28"/>
    <m/>
    <n v="28"/>
    <m/>
  </r>
  <r>
    <x v="51"/>
    <x v="1"/>
    <d v="2025-05-10T00:00:00"/>
    <d v="2025-05-31T00:00:00"/>
    <s v="Devised Production Rehearsals"/>
    <x v="0"/>
    <s v="OutLoud"/>
    <s v="3137 Irving Blvd "/>
    <n v="75247"/>
    <n v="7"/>
    <n v="0"/>
    <n v="15"/>
    <n v="15"/>
    <m/>
  </r>
  <r>
    <x v="48"/>
    <x v="0"/>
    <d v="2025-05-10T00:00:00"/>
    <d v="2025-05-10T00:00:00"/>
    <s v="Multmedia Apprenticeship Program (MAP)"/>
    <x v="0"/>
    <s v="Executive Suites"/>
    <s v="2904 Floyd St"/>
    <n v="75204"/>
    <n v="1"/>
    <n v="0"/>
    <n v="15"/>
    <n v="15"/>
    <m/>
  </r>
  <r>
    <x v="48"/>
    <x v="8"/>
    <d v="2025-05-10T00:00:00"/>
    <d v="2025-05-10T00:00:00"/>
    <s v="PFF Art Market"/>
    <x v="0"/>
    <s v="Office Building"/>
    <s v="6738 Shadybrook Ln"/>
    <n v="75231"/>
    <n v="1"/>
    <n v="75"/>
    <n v="25"/>
    <n v="100"/>
    <m/>
  </r>
  <r>
    <x v="24"/>
    <x v="0"/>
    <d v="2025-05-10T00:00:00"/>
    <d v="2025-05-10T00:00:00"/>
    <s v="TECH Truck "/>
    <x v="0"/>
    <s v="Dallas Public Library Maker Club"/>
    <s v="1515 Young St"/>
    <s v="75201"/>
    <n v="1"/>
    <m/>
    <n v="14"/>
    <n v="14"/>
    <m/>
  </r>
  <r>
    <x v="24"/>
    <x v="0"/>
    <d v="2025-05-10T00:00:00"/>
    <d v="2025-05-10T00:00:00"/>
    <s v="TECH Truck "/>
    <x v="0"/>
    <s v="ATTPAC"/>
    <s v="2403 Flora St"/>
    <s v="75201"/>
    <n v="1"/>
    <m/>
    <n v="50"/>
    <n v="50"/>
    <m/>
  </r>
  <r>
    <x v="49"/>
    <x v="1"/>
    <d v="2025-05-10T00:00:00"/>
    <d v="2025-05-10T00:00:00"/>
    <s v="Bandan Koro Rehearsal "/>
    <x v="0"/>
    <s v="Sammons Center for the Arts"/>
    <s v="3630 Harry Hines Blvd"/>
    <n v="75219"/>
    <n v="1"/>
    <n v="0"/>
    <n v="20"/>
    <n v="20"/>
    <m/>
  </r>
  <r>
    <x v="49"/>
    <x v="0"/>
    <d v="2025-05-10T00:00:00"/>
    <d v="2025-05-10T00:00:00"/>
    <s v="BK Saturdays - Bandan Koro Community Class "/>
    <x v="0"/>
    <s v="Sammons Center for the Arts"/>
    <s v="3630 Harry Hines Blvd"/>
    <n v="75219"/>
    <n v="1"/>
    <n v="0"/>
    <n v="45"/>
    <n v="45"/>
    <m/>
  </r>
  <r>
    <x v="49"/>
    <x v="4"/>
    <d v="2025-05-10T00:00:00"/>
    <d v="2025-05-10T00:00:00"/>
    <s v="Spring Rites of Passage"/>
    <x v="0"/>
    <s v="Friendship West Baptist Church"/>
    <s v="2020 W Wheatland Rd, Dallas, TX "/>
    <n v="75232"/>
    <n v="1"/>
    <n v="0"/>
    <n v="50"/>
    <n v="50"/>
    <m/>
  </r>
  <r>
    <x v="26"/>
    <x v="5"/>
    <d v="2025-05-10T00:00:00"/>
    <d v="2025-05-10T00:00:00"/>
    <s v="Mother's Day Concert"/>
    <x v="0"/>
    <s v="TBAAL "/>
    <s v="1309 Canton Street"/>
    <n v="75202"/>
    <n v="1"/>
    <n v="164"/>
    <n v="0"/>
    <n v="164"/>
    <m/>
  </r>
  <r>
    <x v="26"/>
    <x v="5"/>
    <d v="2025-05-10T00:00:00"/>
    <d v="2025-05-10T00:00:00"/>
    <s v="Jason Lyrics Production"/>
    <x v="0"/>
    <s v="TBAAL "/>
    <s v="1309 Canton Street"/>
    <n v="75202"/>
    <n v="1"/>
    <n v="1146"/>
    <n v="0"/>
    <n v="1146"/>
    <m/>
  </r>
  <r>
    <x v="26"/>
    <x v="5"/>
    <d v="2025-05-10T00:00:00"/>
    <d v="2025-05-10T00:00:00"/>
    <s v="Jason Lyrics Production"/>
    <x v="0"/>
    <s v="TBAAL "/>
    <s v="1309 Canton Street"/>
    <n v="75202"/>
    <n v="1"/>
    <n v="1548"/>
    <n v="0"/>
    <n v="1548"/>
    <m/>
  </r>
  <r>
    <x v="32"/>
    <x v="8"/>
    <d v="2025-05-10T00:00:00"/>
    <d v="2025-05-10T00:00:00"/>
    <s v="USAFF co-presents Celebrating Mothers Week film series screening of &quot;Magic Mike&quot;  (2 screenings) (presented with the Angelika Dallas)"/>
    <x v="0"/>
    <s v="Angelika Film Center Dallas"/>
    <s v="5321 E Mockingbird Ln"/>
    <n v="75206"/>
    <n v="2"/>
    <n v="32"/>
    <n v="0"/>
    <n v="32"/>
    <m/>
  </r>
  <r>
    <x v="37"/>
    <x v="0"/>
    <d v="2025-05-10T00:00:00"/>
    <d v="2025-05-10T00:00:00"/>
    <s v="Saturday Stone Soup"/>
    <x v="1"/>
    <s v="Virtual"/>
    <s v="Virtual"/>
    <s v="Virtual"/>
    <n v="1"/>
    <n v="0"/>
    <n v="8"/>
    <n v="8"/>
    <m/>
  </r>
  <r>
    <x v="18"/>
    <x v="0"/>
    <d v="2025-05-10T00:00:00"/>
    <d v="2025-05-31T00:00:00"/>
    <s v="SAT Music Class  - "/>
    <x v="0"/>
    <s v="North Texas Performing Arts"/>
    <s v="12300 N Inwood Rd "/>
    <n v="75244"/>
    <n v="4"/>
    <n v="0"/>
    <n v="4"/>
    <n v="16"/>
    <m/>
  </r>
  <r>
    <x v="18"/>
    <x v="0"/>
    <d v="2025-05-10T00:00:00"/>
    <d v="2025-05-31T00:00:00"/>
    <s v="SAT Sevillanas"/>
    <x v="0"/>
    <s v="North Texas Performing Arts"/>
    <s v="12300 N Inwood Rd "/>
    <n v="75244"/>
    <n v="4"/>
    <n v="0"/>
    <n v="5"/>
    <n v="20"/>
    <m/>
  </r>
  <r>
    <x v="18"/>
    <x v="0"/>
    <d v="2025-05-10T00:00:00"/>
    <d v="2025-05-31T00:00:00"/>
    <s v="Inter. SAT Dance w live guitar"/>
    <x v="0"/>
    <s v="North Texas Performing Arts"/>
    <s v="12300 N Inwood Rd "/>
    <n v="75244"/>
    <n v="4"/>
    <n v="0"/>
    <n v="3"/>
    <n v="12"/>
    <m/>
  </r>
  <r>
    <x v="39"/>
    <x v="5"/>
    <d v="2025-05-11T00:00:00"/>
    <d v="2025-05-11T00:00:00"/>
    <s v="Jazz Combo and Jazz Orchestra Concert"/>
    <x v="0"/>
    <s v="Sammons Center for the Arts"/>
    <s v="3630 Harry Hines Blvd."/>
    <n v="75219"/>
    <n v="1"/>
    <n v="0"/>
    <n v="65"/>
    <n v="65"/>
    <m/>
  </r>
  <r>
    <x v="39"/>
    <x v="1"/>
    <d v="2025-05-11T00:00:00"/>
    <d v="2025-05-11T00:00:00"/>
    <s v="GDYO ensemble rehearsal"/>
    <x v="0"/>
    <s v="Sammons Center for the Arts"/>
    <s v="3630 Harry Hines Blvd."/>
    <n v="75219"/>
    <n v="1"/>
    <n v="94"/>
    <n v="15"/>
    <n v="109"/>
    <m/>
  </r>
  <r>
    <x v="26"/>
    <x v="5"/>
    <d v="2025-05-11T00:00:00"/>
    <d v="2025-05-11T00:00:00"/>
    <s v="2 Funny Mamas"/>
    <x v="0"/>
    <s v="TBAAL "/>
    <s v="1309 Canton Street"/>
    <n v="75202"/>
    <n v="1"/>
    <n v="1387"/>
    <n v="0"/>
    <n v="1387"/>
    <m/>
  </r>
  <r>
    <x v="33"/>
    <x v="5"/>
    <d v="2025-05-11T00:00:00"/>
    <d v="2025-05-11T00:00:00"/>
    <s v="A Concert of Arias"/>
    <x v="0"/>
    <s v="St. Matthew's Cathedral"/>
    <s v="5100 Ross Ave,"/>
    <n v="75206"/>
    <n v="1"/>
    <m/>
    <n v="83"/>
    <n v="83"/>
    <m/>
  </r>
  <r>
    <x v="32"/>
    <x v="8"/>
    <d v="2025-05-11T00:00:00"/>
    <d v="2025-05-11T00:00:00"/>
    <s v="USAFF co-presents Celebrating Mothers Week film series screening of &quot;Bridget Jones' Diary&quot;  (2 screenings) (presented with the Angelika Dallas)"/>
    <x v="0"/>
    <s v="Angelika Film Center Dallas"/>
    <s v="5321 E Mockingbird Ln"/>
    <n v="75206"/>
    <n v="2"/>
    <n v="52"/>
    <n v="0"/>
    <n v="52"/>
    <m/>
  </r>
  <r>
    <x v="32"/>
    <x v="8"/>
    <d v="2025-05-11T00:00:00"/>
    <d v="2025-05-11T00:00:00"/>
    <s v="USAFF co-presents Sunday Epics series screening of &quot;The English Patient&quot; (presented with the Angelika Dallas)"/>
    <x v="0"/>
    <s v="Angelika Film Center Dallas"/>
    <s v="5321 E Mockingbird Ln"/>
    <n v="75206"/>
    <n v="1"/>
    <n v="51"/>
    <n v="0"/>
    <n v="51"/>
    <m/>
  </r>
  <r>
    <x v="48"/>
    <x v="0"/>
    <d v="2025-05-11T00:00:00"/>
    <d v="2025-05-11T00:00:00"/>
    <s v="PFF Youth Leadership Program"/>
    <x v="1"/>
    <s v="Zoom"/>
    <s v="-"/>
    <s v="-"/>
    <n v="1"/>
    <n v="0"/>
    <n v="26"/>
    <n v="26"/>
    <m/>
  </r>
  <r>
    <x v="46"/>
    <x v="3"/>
    <d v="2025-05-12T00:00:00"/>
    <d v="2025-05-12T00:00:00"/>
    <s v="Board Meeting"/>
    <x v="1"/>
    <m/>
    <m/>
    <m/>
    <n v="1"/>
    <n v="0"/>
    <n v="20"/>
    <n v="20"/>
    <m/>
  </r>
  <r>
    <x v="7"/>
    <x v="3"/>
    <d v="2025-05-12T00:00:00"/>
    <d v="2025-05-12T00:00:00"/>
    <s v="YOU Training Info Session"/>
    <x v="1"/>
    <s v="Virtual"/>
    <s v="Virtual"/>
    <s v="Virtual"/>
    <n v="1"/>
    <n v="0"/>
    <n v="6"/>
    <n v="6"/>
    <m/>
  </r>
  <r>
    <x v="44"/>
    <x v="2"/>
    <d v="2025-05-12T00:00:00"/>
    <d v="2025-05-12T00:00:00"/>
    <s v="Awaken Creativity Visual Artist Group"/>
    <x v="0"/>
    <s v="Central Commons"/>
    <s v="4711 Westside Dr"/>
    <n v="75209"/>
    <n v="1"/>
    <n v="18"/>
    <n v="0"/>
    <n v="18"/>
    <m/>
  </r>
  <r>
    <x v="44"/>
    <x v="2"/>
    <d v="2025-05-12T00:00:00"/>
    <d v="2025-05-12T00:00:00"/>
    <s v="Awaken Creativity Songwriters Group Central"/>
    <x v="0"/>
    <s v="Central Commons"/>
    <s v="4711 Westside Dr"/>
    <n v="75209"/>
    <n v="1"/>
    <n v="12"/>
    <n v="0"/>
    <n v="12"/>
    <m/>
  </r>
  <r>
    <x v="44"/>
    <x v="2"/>
    <d v="2025-05-12T00:00:00"/>
    <d v="2025-05-12T00:00:00"/>
    <s v="Awaken Creativity Songwriters Group North"/>
    <x v="0"/>
    <s v="Private Residence"/>
    <s v="3429 Hanover St"/>
    <n v="75225"/>
    <n v="1"/>
    <n v="11"/>
    <n v="0"/>
    <n v="11"/>
    <m/>
  </r>
  <r>
    <x v="5"/>
    <x v="2"/>
    <d v="2025-05-12T00:00:00"/>
    <d v="2025-05-17T00:00:00"/>
    <s v="BNTC Classes"/>
    <x v="0"/>
    <s v="BNT Studios"/>
    <s v="10675 E. Northwest Higway, Suite 2400"/>
    <n v="75238"/>
    <n v="17"/>
    <n v="54"/>
    <n v="13"/>
    <n v="67"/>
    <m/>
  </r>
  <r>
    <x v="5"/>
    <x v="1"/>
    <d v="2025-05-12T00:00:00"/>
    <d v="2025-05-17T00:00:00"/>
    <s v="Future Voices"/>
    <x v="0"/>
    <s v="BNT Studios"/>
    <s v="10675 E. Northwest Higway, Suite 2400"/>
    <n v="75238"/>
    <n v="5"/>
    <n v="0"/>
    <n v="15"/>
    <n v="15"/>
    <m/>
  </r>
  <r>
    <x v="7"/>
    <x v="0"/>
    <d v="2025-05-12T00:00:00"/>
    <d v="2025-05-12T00:00:00"/>
    <s v="(A)Live"/>
    <x v="0"/>
    <s v="Sudie L. Williams TAG Academy"/>
    <s v="4518 Pomona Rd"/>
    <n v="75209"/>
    <n v="1"/>
    <n v="0"/>
    <n v="11"/>
    <n v="11"/>
    <m/>
  </r>
  <r>
    <x v="7"/>
    <x v="0"/>
    <d v="2025-05-12T00:00:00"/>
    <d v="2025-05-12T00:00:00"/>
    <s v="Creative Solutions"/>
    <x v="0"/>
    <s v="Evening Reporting Center (ERC)"/>
    <s v="1673 Terre Colony Ct"/>
    <n v="75211"/>
    <n v="1"/>
    <n v="0"/>
    <n v="10"/>
    <n v="10"/>
    <m/>
  </r>
  <r>
    <x v="7"/>
    <x v="0"/>
    <d v="2025-05-12T00:00:00"/>
    <d v="2025-05-12T00:00:00"/>
    <s v="Thriving Minds After School "/>
    <x v="0"/>
    <s v="Anne Frank Elementary School"/>
    <s v="5201 Celestial Rd"/>
    <n v="75254"/>
    <n v="1"/>
    <n v="0"/>
    <n v="31"/>
    <n v="31"/>
    <m/>
  </r>
  <r>
    <x v="7"/>
    <x v="0"/>
    <d v="2025-05-12T00:00:00"/>
    <d v="2025-05-12T00:00:00"/>
    <s v="Thriving Minds After School"/>
    <x v="0"/>
    <s v="Lakewood Elementary School"/>
    <s v="3000 Hillbrook St"/>
    <n v="75214"/>
    <n v="1"/>
    <n v="0"/>
    <n v="38"/>
    <n v="38"/>
    <m/>
  </r>
  <r>
    <x v="7"/>
    <x v="0"/>
    <d v="2025-05-12T00:00:00"/>
    <d v="2025-05-12T00:00:00"/>
    <s v="Thriving Minds After School"/>
    <x v="0"/>
    <s v="Nathan Adams Elementary School"/>
    <s v="12600 Welch Rd"/>
    <n v="75244"/>
    <n v="1"/>
    <n v="0"/>
    <n v="23"/>
    <n v="23"/>
    <m/>
  </r>
  <r>
    <x v="7"/>
    <x v="0"/>
    <d v="2025-05-12T00:00:00"/>
    <d v="2025-05-12T00:00:00"/>
    <s v="Thriving Minds After School"/>
    <x v="0"/>
    <s v="Montessori Academy at Onesimo Hernandez"/>
    <s v="5555 Maple Ave"/>
    <n v="75235"/>
    <n v="1"/>
    <n v="0"/>
    <n v="41"/>
    <n v="41"/>
    <m/>
  </r>
  <r>
    <x v="7"/>
    <x v="0"/>
    <d v="2025-05-12T00:00:00"/>
    <d v="2025-05-12T00:00:00"/>
    <s v="Thriving Minds After School"/>
    <x v="0"/>
    <s v="Prestonwood Montessori at E.D. Walker"/>
    <s v="5700 Wozencraft Dr"/>
    <s v=" 75230"/>
    <n v="1"/>
    <n v="0"/>
    <n v="55"/>
    <n v="55"/>
    <m/>
  </r>
  <r>
    <x v="7"/>
    <x v="0"/>
    <d v="2025-05-12T00:00:00"/>
    <d v="2025-05-12T00:00:00"/>
    <s v="Thriving Minds After School"/>
    <x v="0"/>
    <s v="Rosemont Lower School"/>
    <s v="1919 Stevens Forest Dr"/>
    <n v="75208"/>
    <n v="1"/>
    <n v="0"/>
    <n v="80"/>
    <n v="80"/>
    <m/>
  </r>
  <r>
    <x v="7"/>
    <x v="0"/>
    <d v="2025-05-12T00:00:00"/>
    <d v="2025-05-12T00:00:00"/>
    <s v="Thriving Minds After School"/>
    <x v="0"/>
    <s v="Rosemont Upper School"/>
    <s v="719 N Montclair Ave"/>
    <n v="75208"/>
    <n v="1"/>
    <n v="0"/>
    <n v="21"/>
    <n v="21"/>
    <m/>
  </r>
  <r>
    <x v="7"/>
    <x v="0"/>
    <d v="2025-05-12T00:00:00"/>
    <d v="2025-05-12T00:00:00"/>
    <s v="Thriving Minds After School"/>
    <x v="0"/>
    <s v="Sudie L. Williams TAG Academy"/>
    <s v="4518 Pomona Rd"/>
    <n v="75209"/>
    <n v="1"/>
    <n v="0"/>
    <n v="11"/>
    <n v="11"/>
    <m/>
  </r>
  <r>
    <x v="7"/>
    <x v="0"/>
    <d v="2025-05-12T00:00:00"/>
    <d v="2025-05-12T00:00:00"/>
    <s v="Thriving Minds After School"/>
    <x v="0"/>
    <s v="Harry C. Withers Elementary School"/>
    <s v="3959 Northhaven Rd"/>
    <n v="75229"/>
    <n v="1"/>
    <n v="0"/>
    <n v="74"/>
    <n v="74"/>
    <m/>
  </r>
  <r>
    <x v="14"/>
    <x v="0"/>
    <d v="2025-05-12T00:00:00"/>
    <d v="2025-05-12T00:00:00"/>
    <s v="Renner Middle School"/>
    <x v="0"/>
    <s v="Renner Middle School"/>
    <s v="5701 West Parker Road"/>
    <n v="75093"/>
    <n v="1"/>
    <n v="385"/>
    <n v="0"/>
    <n v="385"/>
    <m/>
  </r>
  <r>
    <x v="16"/>
    <x v="0"/>
    <d v="2025-05-12T00:00:00"/>
    <d v="2025-05-12T00:00:00"/>
    <s v="Art Babies"/>
    <x v="0"/>
    <s v="Dallas Museum of Art"/>
    <s v="1717 N Harwood"/>
    <s v="75201"/>
    <n v="3"/>
    <n v="58"/>
    <m/>
    <n v="58"/>
    <m/>
  </r>
  <r>
    <x v="16"/>
    <x v="3"/>
    <d v="2025-05-12T00:00:00"/>
    <d v="2025-05-12T00:00:00"/>
    <s v="Docent Program"/>
    <x v="0"/>
    <s v="Dallas Museum of Art"/>
    <s v="1717 N Harwood"/>
    <s v="75201"/>
    <n v="1"/>
    <m/>
    <n v="50"/>
    <n v="50"/>
    <m/>
  </r>
  <r>
    <x v="40"/>
    <x v="2"/>
    <d v="2025-05-12T00:00:00"/>
    <d v="2025-05-12T00:00:00"/>
    <s v="Educational outreach"/>
    <x v="0"/>
    <s v="Carter High School"/>
    <s v="1819 W. Wheatland Rd."/>
    <n v="75232"/>
    <n v="2"/>
    <m/>
    <n v="26"/>
    <n v="26"/>
    <m/>
  </r>
  <r>
    <x v="26"/>
    <x v="7"/>
    <d v="2025-05-12T00:00:00"/>
    <d v="2025-05-18T00:00:00"/>
    <s v="History of TBAAL"/>
    <x v="0"/>
    <s v="TBAAL "/>
    <s v="1309 Canton Street"/>
    <n v="75202"/>
    <n v="1"/>
    <n v="0"/>
    <n v="927"/>
    <n v="927"/>
    <m/>
  </r>
  <r>
    <x v="28"/>
    <x v="5"/>
    <d v="2025-05-12T00:00:00"/>
    <d v="2025-05-12T00:00:00"/>
    <s v="CC Young Perfromance"/>
    <x v="0"/>
    <s v="CC Young Senior Residency"/>
    <s v="4847 W Lawther Dr"/>
    <n v="75214"/>
    <n v="1"/>
    <m/>
    <n v="150"/>
    <n v="150"/>
    <m/>
  </r>
  <r>
    <x v="43"/>
    <x v="5"/>
    <d v="2025-05-12T00:00:00"/>
    <d v="2025-05-12T00:00:00"/>
    <s v="Concerts for Seniors - Dallas Area"/>
    <x v="0"/>
    <s v="Brentwood Place Two"/>
    <s v="3505 South Buckner"/>
    <s v="75227"/>
    <n v="1"/>
    <n v="0"/>
    <n v="25"/>
    <n v="25"/>
    <m/>
  </r>
  <r>
    <x v="43"/>
    <x v="5"/>
    <d v="2025-05-12T00:00:00"/>
    <d v="2025-05-12T00:00:00"/>
    <s v="Concerts for Seniors - Dallas Area"/>
    <x v="0"/>
    <s v="Brentwood Place Two"/>
    <s v="3505 South Buckner"/>
    <s v="75227"/>
    <n v="1"/>
    <n v="0"/>
    <n v="25"/>
    <n v="25"/>
    <m/>
  </r>
  <r>
    <x v="43"/>
    <x v="5"/>
    <d v="2025-05-12T00:00:00"/>
    <d v="2025-05-12T00:00:00"/>
    <s v="Concerts for Seniors - Dallas Area"/>
    <x v="0"/>
    <s v="Magnolia Home Forest Lane"/>
    <s v="6946 Forest Lane"/>
    <s v="75230"/>
    <n v="1"/>
    <n v="0"/>
    <n v="12"/>
    <n v="12"/>
    <m/>
  </r>
  <r>
    <x v="43"/>
    <x v="5"/>
    <d v="2025-05-12T00:00:00"/>
    <d v="2025-05-12T00:00:00"/>
    <s v="Concerts for Seniors - Dallas Area"/>
    <x v="0"/>
    <s v="Magnolia Home Lattimore Drive"/>
    <s v="7038 Lattimore Drive"/>
    <s v="75252"/>
    <n v="1"/>
    <n v="0"/>
    <n v="10"/>
    <n v="10"/>
    <m/>
  </r>
  <r>
    <x v="0"/>
    <x v="0"/>
    <d v="2025-05-13T00:00:00"/>
    <d v="2025-05-13T00:00:00"/>
    <s v="Zumba Gold"/>
    <x v="1"/>
    <s v="Zoom"/>
    <m/>
    <m/>
    <n v="1"/>
    <n v="0"/>
    <n v="579"/>
    <n v="579"/>
    <m/>
  </r>
  <r>
    <x v="11"/>
    <x v="1"/>
    <d v="2025-05-13T00:00:00"/>
    <d v="2025-05-29T00:00:00"/>
    <s v="Importance of Being Earnest Rehearsal"/>
    <x v="0"/>
    <s v="Souther Methodist University"/>
    <s v="6101 Bishop Blvd."/>
    <n v="75205"/>
    <n v="13"/>
    <m/>
    <n v="25"/>
    <n v="25"/>
    <n v="14"/>
  </r>
  <r>
    <x v="11"/>
    <x v="1"/>
    <d v="2025-05-13T00:00:00"/>
    <d v="2025-05-31T00:00:00"/>
    <s v="Othello Rehearsal"/>
    <x v="0"/>
    <s v="Southern Methodist University"/>
    <s v="6101 Bishop Blvd."/>
    <n v="75205"/>
    <n v="15"/>
    <m/>
    <n v="40"/>
    <n v="40"/>
    <n v="14"/>
  </r>
  <r>
    <x v="44"/>
    <x v="0"/>
    <d v="2025-05-13T00:00:00"/>
    <d v="2025-05-13T00:00:00"/>
    <s v="Art of Business: Social Media Marketing"/>
    <x v="0"/>
    <s v="Energy Square Building"/>
    <s v="4925 Greenville Ave"/>
    <n v="75206"/>
    <n v="1"/>
    <n v="33"/>
    <n v="2"/>
    <n v="35"/>
    <m/>
  </r>
  <r>
    <x v="0"/>
    <x v="1"/>
    <d v="2025-05-13T00:00:00"/>
    <d v="2025-05-13T00:00:00"/>
    <s v="Professional Ballet Folklorico Company"/>
    <x v="0"/>
    <s v="Anita Martinez Recreation Center"/>
    <s v="3212 N Winnetka Ave, Dallas, TX 75212"/>
    <n v="75212"/>
    <n v="1"/>
    <n v="8"/>
    <n v="0"/>
    <n v="8"/>
    <m/>
  </r>
  <r>
    <x v="4"/>
    <x v="5"/>
    <d v="2025-05-13T00:00:00"/>
    <d v="2025-05-13T00:00:00"/>
    <s v="In School Outrech"/>
    <x v="0"/>
    <s v="Arlington Parks Learning Center"/>
    <s v="4401 S Second Ave"/>
    <n v="75210"/>
    <n v="1"/>
    <n v="0"/>
    <n v="100"/>
    <n v="100"/>
    <m/>
  </r>
  <r>
    <x v="7"/>
    <x v="0"/>
    <d v="2025-05-13T00:00:00"/>
    <d v="2025-05-13T00:00:00"/>
    <s v="(A)Live"/>
    <x v="0"/>
    <s v="Sudie L. Williams TAG Academy"/>
    <s v="4518 Pomona Rd"/>
    <n v="75209"/>
    <n v="1"/>
    <n v="0"/>
    <n v="6"/>
    <n v="6"/>
    <m/>
  </r>
  <r>
    <x v="7"/>
    <x v="0"/>
    <d v="2025-05-13T00:00:00"/>
    <d v="2025-05-13T00:00:00"/>
    <s v="Thriving Minds After School "/>
    <x v="0"/>
    <s v="Anne Frank Elementary School"/>
    <s v="5201 Celestial Rd"/>
    <n v="75254"/>
    <n v="1"/>
    <n v="0"/>
    <n v="35"/>
    <n v="35"/>
    <m/>
  </r>
  <r>
    <x v="7"/>
    <x v="0"/>
    <d v="2025-05-13T00:00:00"/>
    <d v="2025-05-13T00:00:00"/>
    <s v="Thriving Minds After School"/>
    <x v="0"/>
    <s v="Lakewood Elementary School"/>
    <s v="3000 Hillbrook St"/>
    <n v="75214"/>
    <n v="1"/>
    <n v="0"/>
    <n v="44"/>
    <n v="44"/>
    <m/>
  </r>
  <r>
    <x v="7"/>
    <x v="0"/>
    <d v="2025-05-13T00:00:00"/>
    <d v="2025-05-13T00:00:00"/>
    <s v="Thriving Minds After School"/>
    <x v="0"/>
    <s v="Nathan Adams Elementary School"/>
    <s v="12600 Welch Rd"/>
    <n v="75244"/>
    <n v="1"/>
    <n v="0"/>
    <n v="23"/>
    <n v="23"/>
    <m/>
  </r>
  <r>
    <x v="7"/>
    <x v="0"/>
    <d v="2025-05-13T00:00:00"/>
    <d v="2025-05-13T00:00:00"/>
    <s v="Thriving Minds After School"/>
    <x v="0"/>
    <s v="Montessori Academy at Onesimo Hernandez"/>
    <s v="5555 Maple Ave"/>
    <n v="75235"/>
    <n v="1"/>
    <n v="0"/>
    <n v="38"/>
    <n v="38"/>
    <m/>
  </r>
  <r>
    <x v="7"/>
    <x v="0"/>
    <d v="2025-05-13T00:00:00"/>
    <d v="2025-05-13T00:00:00"/>
    <s v="Thriving Minds After School"/>
    <x v="0"/>
    <s v="Prestonwood Montessori at E.D. Walker"/>
    <s v="5700 Wozencraft Dr"/>
    <s v=" 75230"/>
    <n v="1"/>
    <n v="0"/>
    <n v="53"/>
    <n v="53"/>
    <m/>
  </r>
  <r>
    <x v="7"/>
    <x v="0"/>
    <d v="2025-05-13T00:00:00"/>
    <d v="2025-05-13T00:00:00"/>
    <s v="Thriving Minds After School"/>
    <x v="0"/>
    <s v="Rosemont Lower School"/>
    <s v="1919 Stevens Forest Dr"/>
    <n v="75208"/>
    <n v="1"/>
    <n v="0"/>
    <n v="88"/>
    <n v="88"/>
    <m/>
  </r>
  <r>
    <x v="39"/>
    <x v="3"/>
    <d v="2025-06-01T00:00:00"/>
    <d v="2025-06-30T00:00:00"/>
    <s v="No program or service"/>
    <x v="2"/>
    <m/>
    <m/>
    <m/>
    <m/>
    <m/>
    <m/>
    <n v="0"/>
    <m/>
  </r>
  <r>
    <x v="7"/>
    <x v="0"/>
    <d v="2025-05-13T00:00:00"/>
    <d v="2025-05-13T00:00:00"/>
    <s v="Thriving Minds After School"/>
    <x v="0"/>
    <s v="Rosemont Upper School"/>
    <s v="719 N Montclair Ave"/>
    <n v="75208"/>
    <n v="1"/>
    <n v="0"/>
    <n v="20"/>
    <n v="20"/>
    <m/>
  </r>
  <r>
    <x v="7"/>
    <x v="0"/>
    <d v="2025-05-13T00:00:00"/>
    <d v="2025-05-13T00:00:00"/>
    <s v="Thriving Minds After School"/>
    <x v="0"/>
    <s v="Sudie L. Williams TAG Academy"/>
    <s v="4518 Pomona Rd"/>
    <n v="75209"/>
    <n v="1"/>
    <n v="0"/>
    <n v="6"/>
    <n v="6"/>
    <m/>
  </r>
  <r>
    <x v="7"/>
    <x v="0"/>
    <d v="2025-05-13T00:00:00"/>
    <d v="2025-05-13T00:00:00"/>
    <s v="Thriving Minds After School"/>
    <x v="0"/>
    <s v="Harry C. Withers Elementary School"/>
    <s v="3959 Northhaven Rd"/>
    <n v="75229"/>
    <n v="1"/>
    <n v="0"/>
    <n v="63"/>
    <n v="63"/>
    <m/>
  </r>
  <r>
    <x v="7"/>
    <x v="0"/>
    <d v="2025-05-13T00:00:00"/>
    <d v="2025-05-13T00:00:00"/>
    <s v="6DQ-R - Observation"/>
    <x v="0"/>
    <s v="Sudie L. Williams TAG Academy"/>
    <s v="4518 Pomona Rd"/>
    <n v="75209"/>
    <n v="1"/>
    <n v="0"/>
    <n v="11"/>
    <n v="11"/>
    <m/>
  </r>
  <r>
    <x v="7"/>
    <x v="0"/>
    <d v="2025-05-13T00:00:00"/>
    <d v="2025-05-13T00:00:00"/>
    <s v="PEAR: Developmental Resilience May: Session 1"/>
    <x v="0"/>
    <s v="Big Thought HQ"/>
    <s v="1409 Botham Jean Blvd., Suite 1015"/>
    <n v="75215"/>
    <n v="1"/>
    <n v="0"/>
    <n v="16"/>
    <n v="16"/>
    <m/>
  </r>
  <r>
    <x v="7"/>
    <x v="0"/>
    <d v="2025-05-13T00:00:00"/>
    <d v="2025-05-13T00:00:00"/>
    <s v="PEAR: Developmental Resilience May: Session 2"/>
    <x v="0"/>
    <s v="Big Thought HQ"/>
    <s v="1409 Botham Jean Blvd., Suite 1015"/>
    <n v="75215"/>
    <n v="1"/>
    <n v="0"/>
    <n v="16"/>
    <n v="16"/>
    <m/>
  </r>
  <r>
    <x v="34"/>
    <x v="5"/>
    <d v="2025-05-13T00:00:00"/>
    <d v="2025-05-13T00:00:00"/>
    <s v="TechNotes"/>
    <x v="0"/>
    <s v="Alcuin School"/>
    <s v="6144 Churchill Way"/>
    <n v="75230"/>
    <n v="2"/>
    <n v="0"/>
    <n v="100"/>
    <n v="100"/>
    <m/>
  </r>
  <r>
    <x v="14"/>
    <x v="9"/>
    <d v="2025-05-13T00:00:00"/>
    <d v="2025-05-13T00:00:00"/>
    <s v="Lipan High School"/>
    <x v="0"/>
    <s v="The Sixth Floor Museum at Dealey Plaza"/>
    <s v="411 Elm Street"/>
    <n v="75202"/>
    <n v="1"/>
    <n v="0"/>
    <n v="46"/>
    <n v="46"/>
    <m/>
  </r>
  <r>
    <x v="14"/>
    <x v="0"/>
    <d v="2025-05-13T00:00:00"/>
    <d v="2025-05-13T00:00:00"/>
    <s v="Lipan High School"/>
    <x v="0"/>
    <s v="The Sixth Floor Museum at Dealey Plaza"/>
    <s v="411 Elm Street"/>
    <n v="75202"/>
    <n v="1"/>
    <n v="0"/>
    <n v="46"/>
    <n v="46"/>
    <m/>
  </r>
  <r>
    <x v="14"/>
    <x v="9"/>
    <d v="2025-05-13T00:00:00"/>
    <d v="2025-05-13T00:00:00"/>
    <s v="Kaufman Junior High"/>
    <x v="0"/>
    <s v="The Sixth Floor Museum at Dealey Plaza"/>
    <s v="411 Elm Street"/>
    <n v="75202"/>
    <n v="1"/>
    <n v="18"/>
    <n v="2"/>
    <n v="20"/>
    <m/>
  </r>
  <r>
    <x v="15"/>
    <x v="3"/>
    <d v="2025-05-13T00:00:00"/>
    <d v="2025-05-13T00:00:00"/>
    <s v="Alma Martinez Intermediate School (Mansfield ISD) "/>
    <x v="0"/>
    <s v="Hall of State"/>
    <s v="3939 Grand Avenue"/>
    <n v="75210"/>
    <n v="1"/>
    <s v="X"/>
    <n v="75"/>
    <n v="75"/>
    <m/>
  </r>
  <r>
    <x v="15"/>
    <x v="3"/>
    <d v="2025-05-13T00:00:00"/>
    <d v="2025-05-13T00:00:00"/>
    <s v="DIC Author's Table Dinner"/>
    <x v="0"/>
    <s v="Home of Karl Chiao"/>
    <s v="8320 San Leandro Drive"/>
    <n v="75218"/>
    <n v="1"/>
    <s v="X"/>
    <n v="16"/>
    <n v="16"/>
    <m/>
  </r>
  <r>
    <x v="16"/>
    <x v="5"/>
    <d v="2025-05-13T00:00:00"/>
    <d v="2025-05-13T00:00:00"/>
    <s v="Arts &amp; Letters Live"/>
    <x v="0"/>
    <s v="First United Methodist Church"/>
    <s v="1928 Ross Ave, Dallas"/>
    <s v="75201"/>
    <n v="1"/>
    <n v="1037"/>
    <m/>
    <n v="1037"/>
    <m/>
  </r>
  <r>
    <x v="16"/>
    <x v="0"/>
    <d v="2025-05-13T00:00:00"/>
    <d v="2025-05-13T00:00:00"/>
    <s v="Citywide Youth Program"/>
    <x v="0"/>
    <s v="Readers 2 Leaders"/>
    <s v="2800 N Hampton Rd #120"/>
    <s v="75212"/>
    <n v="1"/>
    <m/>
    <n v="37"/>
    <n v="37"/>
    <m/>
  </r>
  <r>
    <x v="16"/>
    <x v="0"/>
    <d v="2025-05-13T00:00:00"/>
    <d v="2025-05-13T00:00:00"/>
    <s v="Citywide Youth (Teen)"/>
    <x v="0"/>
    <s v="Vickery Meadow Youth Development Foundation"/>
    <s v="7110 Holly Hill Dr"/>
    <s v="75231"/>
    <n v="1"/>
    <m/>
    <n v="12"/>
    <n v="12"/>
    <m/>
  </r>
  <r>
    <x v="16"/>
    <x v="0"/>
    <d v="2025-05-13T00:00:00"/>
    <d v="2025-05-13T00:00:00"/>
    <s v="Go van Gogh"/>
    <x v="0"/>
    <s v="San Jacinto Elementary"/>
    <s v="7900 Hume Dr"/>
    <s v="75227"/>
    <n v="1"/>
    <m/>
    <n v="13"/>
    <n v="13"/>
    <m/>
  </r>
  <r>
    <x v="24"/>
    <x v="0"/>
    <d v="2025-05-13T00:00:00"/>
    <d v="2025-05-13T00:00:00"/>
    <s v="TECH Truck "/>
    <x v="0"/>
    <s v="United to Learn - Spring Cohort"/>
    <s v="5700 Bexar St"/>
    <s v="75215"/>
    <n v="1"/>
    <m/>
    <n v="15"/>
    <n v="15"/>
    <m/>
  </r>
  <r>
    <x v="55"/>
    <x v="1"/>
    <d v="2025-05-13T00:00:00"/>
    <d v="2025-05-17T00:00:00"/>
    <s v="AIN'T NO MO Rehearsals"/>
    <x v="0"/>
    <s v="Frank's Place/Dallas Theater Center"/>
    <s v="3636 Turtle Creek Boulevard"/>
    <n v="75204"/>
    <n v="5"/>
    <n v="0"/>
    <n v="15"/>
    <n v="15"/>
    <m/>
  </r>
  <r>
    <x v="41"/>
    <x v="0"/>
    <d v="2025-05-13T00:00:00"/>
    <d v="2025-05-13T00:00:00"/>
    <s v="PatioLive!"/>
    <x v="0"/>
    <s v="Iris Memory Care"/>
    <s v="3611 Dickason Place"/>
    <n v="75219"/>
    <n v="1"/>
    <m/>
    <n v="18"/>
    <n v="18"/>
    <m/>
  </r>
  <r>
    <x v="26"/>
    <x v="3"/>
    <d v="2025-05-13T00:00:00"/>
    <d v="2025-05-13T00:00:00"/>
    <s v="National Singing Quartet Conf Mtg."/>
    <x v="0"/>
    <s v="TBAAL "/>
    <s v="1309 Canton Street"/>
    <n v="75202"/>
    <n v="1"/>
    <n v="0"/>
    <n v="17"/>
    <n v="17"/>
    <m/>
  </r>
  <r>
    <x v="26"/>
    <x v="3"/>
    <d v="2025-05-13T00:00:00"/>
    <d v="2025-05-13T00:00:00"/>
    <s v="Urban League"/>
    <x v="0"/>
    <s v="TBAAL "/>
    <s v="1309 Canton Street"/>
    <n v="75202"/>
    <n v="1"/>
    <n v="1"/>
    <n v="38"/>
    <n v="38"/>
    <m/>
  </r>
  <r>
    <x v="37"/>
    <x v="0"/>
    <d v="2025-05-13T00:00:00"/>
    <d v="2025-05-13T00:00:00"/>
    <s v="Stone Soup Emerging Voices"/>
    <x v="0"/>
    <s v="The Writer's Garret"/>
    <s v="215 S. Tyler St."/>
    <n v="75208"/>
    <n v="1"/>
    <n v="0"/>
    <n v="8"/>
    <n v="8"/>
    <m/>
  </r>
  <r>
    <x v="31"/>
    <x v="1"/>
    <d v="2025-05-13T00:00:00"/>
    <d v="2025-05-13T00:00:00"/>
    <s v="Disney Pride Rehearsal"/>
    <x v="0"/>
    <s v="First Presbyterian Church"/>
    <s v="1835 Young Street"/>
    <n v="75201"/>
    <n v="1"/>
    <s v="N/A"/>
    <s v="N/A"/>
    <n v="0"/>
    <m/>
  </r>
  <r>
    <x v="32"/>
    <x v="8"/>
    <d v="2025-05-13T00:00:00"/>
    <d v="2025-05-13T00:00:00"/>
    <s v="USAFF preview member screening of &quot;Henry Johnson&quot;"/>
    <x v="0"/>
    <s v="Angelika Film Center Dallas"/>
    <s v="5321 E Mockingbird Ln"/>
    <n v="75206"/>
    <n v="1"/>
    <n v="0"/>
    <n v="125"/>
    <n v="125"/>
    <m/>
  </r>
  <r>
    <x v="43"/>
    <x v="5"/>
    <d v="2025-05-13T00:00:00"/>
    <d v="2025-05-13T00:00:00"/>
    <s v="Concerts for Seniors - Dallas Area"/>
    <x v="0"/>
    <s v="Highland Springs: AL"/>
    <s v="7910 Frankford Rd"/>
    <s v="75252"/>
    <n v="1"/>
    <n v="0"/>
    <n v="50"/>
    <n v="50"/>
    <m/>
  </r>
  <r>
    <x v="43"/>
    <x v="5"/>
    <d v="2025-05-13T00:00:00"/>
    <d v="2025-05-13T00:00:00"/>
    <s v="Concerts for Seniors - Dallas Area"/>
    <x v="0"/>
    <s v="Highland Springs: AL"/>
    <s v="7910 Frankford Rd"/>
    <s v="75252"/>
    <n v="1"/>
    <n v="0"/>
    <n v="50"/>
    <n v="50"/>
    <m/>
  </r>
  <r>
    <x v="37"/>
    <x v="0"/>
    <d v="2025-05-13T00:00:00"/>
    <d v="2025-05-13T00:00:00"/>
    <s v="2425-102A Cancer Support North Texas"/>
    <x v="1"/>
    <s v="Virtual"/>
    <s v="Virtual"/>
    <s v="Virtual"/>
    <n v="1"/>
    <n v="0"/>
    <n v="5"/>
    <n v="5"/>
    <m/>
  </r>
  <r>
    <x v="0"/>
    <x v="0"/>
    <d v="2025-05-14T00:00:00"/>
    <d v="2025-05-14T00:00:00"/>
    <s v="Senior Ballet Folklorico Company"/>
    <x v="0"/>
    <s v="Exall Park Recreation Center"/>
    <s v="1355 Adair St, Dallas, TX"/>
    <n v="75204"/>
    <n v="1"/>
    <n v="3"/>
    <n v="0"/>
    <n v="3"/>
    <m/>
  </r>
  <r>
    <x v="0"/>
    <x v="1"/>
    <d v="2025-05-14T00:00:00"/>
    <d v="2025-05-14T00:00:00"/>
    <s v="Junior Professional Company"/>
    <x v="0"/>
    <s v="Anita Martinez Recreation Center"/>
    <s v="3212 N Winnetka Ave, Dallas, TX 75212"/>
    <m/>
    <n v="1"/>
    <n v="12"/>
    <n v="0"/>
    <n v="12"/>
    <m/>
  </r>
  <r>
    <x v="4"/>
    <x v="5"/>
    <d v="2025-05-14T00:00:00"/>
    <d v="2025-05-14T00:00:00"/>
    <s v="In School Outrech"/>
    <x v="0"/>
    <s v="JJ Rhoads Learning Center"/>
    <s v="5606 Wayside Dr"/>
    <n v="75235"/>
    <n v="1"/>
    <n v="0"/>
    <n v="100"/>
    <n v="100"/>
    <m/>
  </r>
  <r>
    <x v="7"/>
    <x v="0"/>
    <d v="2025-05-14T00:00:00"/>
    <d v="2025-05-14T00:00:00"/>
    <s v="Thriving Minds After School "/>
    <x v="0"/>
    <s v="Anne Frank Elementary School"/>
    <s v="5201 Celestial Rd"/>
    <n v="75254"/>
    <n v="1"/>
    <n v="0"/>
    <n v="34"/>
    <n v="34"/>
    <m/>
  </r>
  <r>
    <x v="7"/>
    <x v="0"/>
    <d v="2025-05-14T00:00:00"/>
    <d v="2025-05-14T00:00:00"/>
    <s v="Thriving Minds After School"/>
    <x v="0"/>
    <s v="Lakewood Elementary School"/>
    <s v="3000 Hillbrook St"/>
    <n v="75214"/>
    <n v="1"/>
    <n v="0"/>
    <n v="41"/>
    <n v="41"/>
    <m/>
  </r>
  <r>
    <x v="7"/>
    <x v="0"/>
    <d v="2025-05-14T00:00:00"/>
    <d v="2025-05-14T00:00:00"/>
    <s v="Thriving Minds After School"/>
    <x v="0"/>
    <s v="Nathan Adams Elementary School"/>
    <s v="12600 Welch Rd"/>
    <n v="75244"/>
    <n v="1"/>
    <n v="0"/>
    <n v="22"/>
    <n v="22"/>
    <m/>
  </r>
  <r>
    <x v="7"/>
    <x v="0"/>
    <d v="2025-05-14T00:00:00"/>
    <d v="2025-05-14T00:00:00"/>
    <s v="Thriving Minds After School"/>
    <x v="0"/>
    <s v="Montessori Academy at Onesimo Hernandez"/>
    <s v="5555 Maple Ave"/>
    <n v="75235"/>
    <n v="1"/>
    <n v="0"/>
    <n v="39"/>
    <n v="39"/>
    <m/>
  </r>
  <r>
    <x v="7"/>
    <x v="0"/>
    <d v="2025-05-14T00:00:00"/>
    <d v="2025-05-14T00:00:00"/>
    <s v="Thriving Minds After School"/>
    <x v="0"/>
    <s v="Prestonwood Montessori at E.D. Walker"/>
    <s v="5700 Wozencraft Dr"/>
    <s v=" 75230"/>
    <n v="1"/>
    <n v="0"/>
    <n v="53"/>
    <n v="53"/>
    <m/>
  </r>
  <r>
    <x v="7"/>
    <x v="0"/>
    <d v="2025-05-14T00:00:00"/>
    <d v="2025-05-14T00:00:00"/>
    <s v="Thriving Minds After School"/>
    <x v="0"/>
    <s v="Rosemont Lower School"/>
    <s v="1919 Stevens Forest Dr"/>
    <n v="75208"/>
    <n v="1"/>
    <n v="0"/>
    <n v="82"/>
    <n v="82"/>
    <m/>
  </r>
  <r>
    <x v="7"/>
    <x v="0"/>
    <d v="2025-05-14T00:00:00"/>
    <d v="2025-05-14T00:00:00"/>
    <s v="Thriving Minds After School"/>
    <x v="0"/>
    <s v="Rosemont Upper School"/>
    <s v="719 N Montclair Ave"/>
    <n v="75208"/>
    <n v="1"/>
    <n v="0"/>
    <n v="17"/>
    <n v="17"/>
    <m/>
  </r>
  <r>
    <x v="7"/>
    <x v="0"/>
    <d v="2025-05-14T00:00:00"/>
    <d v="2025-05-14T00:00:00"/>
    <s v="Thriving Minds After School"/>
    <x v="0"/>
    <s v="Harry C. Withers Elementary School"/>
    <s v="3959 Northhaven Rd"/>
    <n v="75229"/>
    <n v="1"/>
    <n v="0"/>
    <n v="73"/>
    <n v="73"/>
    <m/>
  </r>
  <r>
    <x v="7"/>
    <x v="0"/>
    <d v="2025-05-14T00:00:00"/>
    <d v="2025-05-14T00:00:00"/>
    <s v="PEAR: Developmental Resilience May: Session 3"/>
    <x v="0"/>
    <s v="Big Thought HQ"/>
    <s v="1409 Botham Jean Blvd., Suite 1015"/>
    <n v="75215"/>
    <n v="1"/>
    <n v="0"/>
    <n v="15"/>
    <n v="15"/>
    <m/>
  </r>
  <r>
    <x v="13"/>
    <x v="3"/>
    <d v="2025-05-14T00:00:00"/>
    <d v="2025-05-28T00:00:00"/>
    <s v="Rental- arts COP"/>
    <x v="0"/>
    <s v="Rosewood Center for Family Arts"/>
    <s v="5938 Skillman St"/>
    <n v="75231"/>
    <n v="3"/>
    <m/>
    <n v="10"/>
    <n v="10"/>
    <m/>
  </r>
  <r>
    <x v="14"/>
    <x v="9"/>
    <d v="2025-05-14T00:00:00"/>
    <d v="2025-05-14T00:00:00"/>
    <s v="Fannin Middle School"/>
    <x v="0"/>
    <s v="The Sixth Floor Museum at Dealey Plaza"/>
    <s v="411 Elm Street"/>
    <n v="75202"/>
    <n v="1"/>
    <n v="0"/>
    <n v="35"/>
    <n v="35"/>
    <m/>
  </r>
  <r>
    <x v="14"/>
    <x v="0"/>
    <d v="2025-05-14T00:00:00"/>
    <d v="2025-05-14T00:00:00"/>
    <s v="Fannin Middle School"/>
    <x v="0"/>
    <s v="The Sixth Floor Museum at Dealey Plaza"/>
    <s v="411 Elm Street"/>
    <n v="75202"/>
    <n v="1"/>
    <n v="0"/>
    <n v="35"/>
    <n v="35"/>
    <m/>
  </r>
  <r>
    <x v="14"/>
    <x v="9"/>
    <d v="2025-05-14T00:00:00"/>
    <d v="2025-05-14T00:00:00"/>
    <s v="Sam Rayburn Junior High "/>
    <x v="0"/>
    <s v="The Sixth Floor Museum at Dealey Plaza"/>
    <s v="411 Elm Street"/>
    <n v="75202"/>
    <n v="1"/>
    <n v="35"/>
    <n v="4"/>
    <n v="39"/>
    <m/>
  </r>
  <r>
    <x v="15"/>
    <x v="3"/>
    <d v="2025-05-14T00:00:00"/>
    <d v="2025-05-14T00:00:00"/>
    <s v="Janet Brockett Elementary (Masfield ISD)"/>
    <x v="0"/>
    <s v="Hall of State"/>
    <s v="3939 Grand Avenue"/>
    <n v="75210"/>
    <n v="1"/>
    <s v="X"/>
    <n v="130"/>
    <n v="130"/>
    <m/>
  </r>
  <r>
    <x v="16"/>
    <x v="0"/>
    <d v="2025-05-14T00:00:00"/>
    <d v="2025-05-14T00:00:00"/>
    <s v="Adult Program"/>
    <x v="0"/>
    <s v="N/A"/>
    <s v="N/A"/>
    <s v="75201"/>
    <n v="1"/>
    <m/>
    <n v="15"/>
    <n v="15"/>
    <m/>
  </r>
  <r>
    <x v="16"/>
    <x v="0"/>
    <d v="2025-05-14T00:00:00"/>
    <d v="2025-05-14T00:00:00"/>
    <s v="Citywide Youth (Teen)"/>
    <x v="0"/>
    <s v="N/A"/>
    <s v="N/A"/>
    <s v="75201"/>
    <n v="1"/>
    <m/>
    <n v="2"/>
    <n v="2"/>
    <m/>
  </r>
  <r>
    <x v="16"/>
    <x v="0"/>
    <d v="2025-05-14T00:00:00"/>
    <d v="2025-05-14T00:00:00"/>
    <s v="Senior Program"/>
    <x v="0"/>
    <s v="West Dallas Multipurpose Center"/>
    <s v="2828 Fish Trap Rd"/>
    <s v="75212"/>
    <n v="1"/>
    <m/>
    <n v="40"/>
    <n v="40"/>
    <m/>
  </r>
  <r>
    <x v="16"/>
    <x v="0"/>
    <d v="2025-05-14T00:00:00"/>
    <d v="2025-05-14T00:00:00"/>
    <s v="Go van Gogh"/>
    <x v="0"/>
    <s v="Central Elementary"/>
    <s v="902 Shady Ln"/>
    <s v="75159"/>
    <n v="1"/>
    <m/>
    <n v="12"/>
    <n v="12"/>
    <m/>
  </r>
  <r>
    <x v="22"/>
    <x v="0"/>
    <d v="2025-05-14T00:00:00"/>
    <d v="2025-05-14T00:00:00"/>
    <s v="Access Program: Connecting Point"/>
    <x v="0"/>
    <s v="Nasher Sculpture Center"/>
    <s v="2001 Flora St. "/>
    <n v="75201"/>
    <n v="1"/>
    <m/>
    <n v="15"/>
    <n v="15"/>
    <m/>
  </r>
  <r>
    <x v="22"/>
    <x v="9"/>
    <d v="2025-05-14T00:00:00"/>
    <d v="2025-05-14T00:00:00"/>
    <s v="Guided Tour: Glass Art Society"/>
    <x v="0"/>
    <s v="Nasher Sculpture Center"/>
    <s v="2001 Flora St. "/>
    <n v="75201"/>
    <n v="1"/>
    <m/>
    <n v="30"/>
    <n v="30"/>
    <m/>
  </r>
  <r>
    <x v="22"/>
    <x v="9"/>
    <d v="2025-05-14T00:00:00"/>
    <d v="2025-05-14T00:00:00"/>
    <s v="Guided Tour: Spring Creek Elementary"/>
    <x v="0"/>
    <s v="Nasher Sculpture Center"/>
    <s v="2001 Flora St. "/>
    <n v="75201"/>
    <n v="1"/>
    <m/>
    <n v="65"/>
    <n v="65"/>
    <m/>
  </r>
  <r>
    <x v="22"/>
    <x v="9"/>
    <d v="2025-05-14T00:00:00"/>
    <d v="2025-05-14T00:00:00"/>
    <s v="Guided Tour: Texoma Christian School"/>
    <x v="0"/>
    <s v="Nasher Sculpture Center"/>
    <s v="2001 Flora St. "/>
    <n v="75201"/>
    <n v="1"/>
    <m/>
    <n v="33"/>
    <n v="33"/>
    <m/>
  </r>
  <r>
    <x v="22"/>
    <x v="9"/>
    <d v="2025-05-14T00:00:00"/>
    <d v="2025-05-14T00:00:00"/>
    <s v="Tour: Mary Grimes School"/>
    <x v="0"/>
    <s v="Nasher Sculpture Center"/>
    <s v="2001 Flora St. "/>
    <n v="75201"/>
    <n v="1"/>
    <m/>
    <n v="8"/>
    <n v="8"/>
    <m/>
  </r>
  <r>
    <x v="22"/>
    <x v="0"/>
    <d v="2025-05-14T00:00:00"/>
    <d v="2025-05-14T00:00:00"/>
    <s v="Dallas Public Library Vickery Park Branch"/>
    <x v="0"/>
    <s v="Vickery Park Library"/>
    <s v="8333 Park Lane"/>
    <n v="75231"/>
    <n v="1"/>
    <m/>
    <n v="15"/>
    <n v="15"/>
    <m/>
  </r>
  <r>
    <x v="51"/>
    <x v="0"/>
    <d v="2025-05-14T00:00:00"/>
    <d v="2025-05-14T00:00:00"/>
    <s v="Community of Practice"/>
    <x v="0"/>
    <s v="OutLoud Dallas"/>
    <s v="3137 Irving Blvd"/>
    <n v="75247"/>
    <n v="1"/>
    <n v="0"/>
    <n v="15"/>
    <n v="15"/>
    <m/>
  </r>
  <r>
    <x v="51"/>
    <x v="0"/>
    <d v="2025-05-14T00:00:00"/>
    <d v="2025-05-14T00:00:00"/>
    <s v="OutLoud Voices: Afterschool Arts Workshops"/>
    <x v="0"/>
    <s v="Bath House Cultural Center"/>
    <s v="521 E Lawther "/>
    <n v="75218"/>
    <n v="1"/>
    <n v="0"/>
    <n v="15"/>
    <n v="15"/>
    <m/>
  </r>
  <r>
    <x v="24"/>
    <x v="0"/>
    <d v="2025-05-14T00:00:00"/>
    <d v="2025-05-14T00:00:00"/>
    <s v="Onsite Lab: Do Bugs Bug You?"/>
    <x v="0"/>
    <s v="Perot Museum of Nature and Science"/>
    <s v="2201 N Field Street"/>
    <n v="75201"/>
    <n v="1"/>
    <n v="21"/>
    <n v="3"/>
    <n v="24"/>
    <m/>
  </r>
  <r>
    <x v="24"/>
    <x v="0"/>
    <d v="2025-05-14T00:00:00"/>
    <d v="2025-05-14T00:00:00"/>
    <s v="Outreach Lab: The Heart of the Matter - Dissection"/>
    <x v="0"/>
    <s v="Uplift Heights Preparatory - Secondary"/>
    <s v="2806 Canada Drive"/>
    <s v="75212"/>
    <n v="2"/>
    <m/>
    <n v="62"/>
    <n v="62"/>
    <m/>
  </r>
  <r>
    <x v="43"/>
    <x v="5"/>
    <d v="2025-05-14T00:00:00"/>
    <d v="2025-05-14T00:00:00"/>
    <s v="Concerts for Seniors - Dallas Area"/>
    <x v="0"/>
    <s v="Skyline Nursing Center"/>
    <s v="3326 Burgoyne Street"/>
    <s v="75233"/>
    <n v="1"/>
    <n v="0"/>
    <n v="35"/>
    <n v="35"/>
    <m/>
  </r>
  <r>
    <x v="43"/>
    <x v="5"/>
    <d v="2025-05-14T00:00:00"/>
    <d v="2025-05-14T00:00:00"/>
    <s v="Concerts for Seniors - Dallas Area"/>
    <x v="0"/>
    <s v="Skyline Nursing Center"/>
    <s v="3326 Burgoyne Street"/>
    <s v="75233"/>
    <n v="1"/>
    <n v="0"/>
    <n v="35"/>
    <n v="35"/>
    <m/>
  </r>
  <r>
    <x v="43"/>
    <x v="5"/>
    <d v="2025-05-14T00:00:00"/>
    <d v="2025-05-14T00:00:00"/>
    <s v="Concerts for Seniors - Dallas Area"/>
    <x v="0"/>
    <s v="First Unitarian Church of Dallas"/>
    <s v="4015 Normandy Avenue"/>
    <s v="75205"/>
    <n v="1"/>
    <n v="0"/>
    <n v="75"/>
    <n v="75"/>
    <m/>
  </r>
  <r>
    <x v="43"/>
    <x v="5"/>
    <d v="2025-05-14T00:00:00"/>
    <d v="2025-05-14T00:00:00"/>
    <s v="Concerts for Seniors - Dallas Area"/>
    <x v="0"/>
    <s v="First Unitarian Church of Dallas"/>
    <s v="4015 Normandy Avenue"/>
    <s v="75205"/>
    <n v="1"/>
    <n v="0"/>
    <n v="75"/>
    <n v="75"/>
    <m/>
  </r>
  <r>
    <x v="24"/>
    <x v="0"/>
    <d v="2025-05-14T00:00:00"/>
    <d v="2025-05-14T00:00:00"/>
    <s v="TECH Truck "/>
    <x v="0"/>
    <s v="Hexter Elementary School"/>
    <s v="9720 Waterview Rd"/>
    <s v="75218"/>
    <n v="1"/>
    <m/>
    <n v="200"/>
    <n v="200"/>
    <m/>
  </r>
  <r>
    <x v="26"/>
    <x v="1"/>
    <d v="2025-05-14T00:00:00"/>
    <d v="2025-05-14T00:00:00"/>
    <s v="Amazing Grace Rehearsal"/>
    <x v="0"/>
    <s v="TBAAL "/>
    <s v="1309 Canton Street"/>
    <n v="75202"/>
    <n v="1"/>
    <n v="0"/>
    <n v="12"/>
    <n v="12"/>
    <m/>
  </r>
  <r>
    <x v="18"/>
    <x v="0"/>
    <d v="2025-05-14T00:00:00"/>
    <d v="2025-05-14T00:00:00"/>
    <s v="Bachata Evolution - Dance Social"/>
    <x v="0"/>
    <s v="La Cantera Arts Conservatory"/>
    <s v="1050 N Westmoreland #328"/>
    <n v="75211"/>
    <n v="1"/>
    <n v="0"/>
    <n v="55"/>
    <n v="55"/>
    <m/>
  </r>
  <r>
    <x v="43"/>
    <x v="5"/>
    <d v="2025-05-15T00:00:00"/>
    <d v="2025-05-15T00:00:00"/>
    <s v="Concerts for Seniors - Dallas Area"/>
    <x v="0"/>
    <s v="Highland Springs Senior Living"/>
    <s v="8000 Frankford Road"/>
    <s v="75252"/>
    <n v="1"/>
    <n v="0"/>
    <n v="60"/>
    <n v="60"/>
    <m/>
  </r>
  <r>
    <x v="43"/>
    <x v="5"/>
    <d v="2025-05-15T00:00:00"/>
    <d v="2025-05-15T00:00:00"/>
    <s v="Concerts for Seniors - Dallas Area"/>
    <x v="0"/>
    <s v="Highland Springs Senior Living"/>
    <s v="8000 Frankford Road"/>
    <s v="75252"/>
    <n v="1"/>
    <n v="0"/>
    <n v="60"/>
    <n v="60"/>
    <m/>
  </r>
  <r>
    <x v="43"/>
    <x v="5"/>
    <d v="2025-05-15T00:00:00"/>
    <d v="2025-05-15T00:00:00"/>
    <s v="Concerts for Seniors - Dallas Area"/>
    <x v="0"/>
    <s v="Westminster Presbyterian Church"/>
    <s v="8200 Devonshire Drive"/>
    <s v="75209"/>
    <n v="1"/>
    <n v="0"/>
    <n v="15"/>
    <n v="15"/>
    <m/>
  </r>
  <r>
    <x v="43"/>
    <x v="5"/>
    <d v="2025-05-15T00:00:00"/>
    <d v="2025-05-15T00:00:00"/>
    <s v="Concerts for Seniors - Dallas Area"/>
    <x v="0"/>
    <s v="Westminster Presbyterian Church"/>
    <s v="8200 Devonshire Drive"/>
    <s v="75209"/>
    <n v="1"/>
    <n v="0"/>
    <n v="15"/>
    <n v="15"/>
    <m/>
  </r>
  <r>
    <x v="0"/>
    <x v="1"/>
    <d v="2025-05-15T00:00:00"/>
    <d v="2025-05-15T00:00:00"/>
    <s v="Children's Professional Ballet Folklorico Company"/>
    <x v="0"/>
    <s v="Anita Martinez Recreation Center"/>
    <s v="3212 N Winnetka Ave, Dallas, TX 75212"/>
    <m/>
    <n v="1"/>
    <n v="11"/>
    <n v="0"/>
    <n v="11"/>
    <m/>
  </r>
  <r>
    <x v="7"/>
    <x v="0"/>
    <d v="2025-05-15T00:00:00"/>
    <d v="2025-05-15T00:00:00"/>
    <s v="Thriving Minds After School "/>
    <x v="0"/>
    <s v="Anne Frank Elementary School"/>
    <s v="5201 Celestial Rd"/>
    <n v="75254"/>
    <n v="1"/>
    <n v="0"/>
    <n v="32"/>
    <n v="32"/>
    <m/>
  </r>
  <r>
    <x v="7"/>
    <x v="0"/>
    <d v="2025-05-15T00:00:00"/>
    <d v="2025-05-15T00:00:00"/>
    <s v="Thriving Minds After School"/>
    <x v="0"/>
    <s v="Lakewood Elementary School"/>
    <s v="3000 Hillbrook St"/>
    <n v="75214"/>
    <n v="1"/>
    <n v="0"/>
    <n v="33"/>
    <n v="33"/>
    <m/>
  </r>
  <r>
    <x v="7"/>
    <x v="0"/>
    <d v="2025-05-15T00:00:00"/>
    <d v="2025-05-15T00:00:00"/>
    <s v="Thriving Minds After School"/>
    <x v="0"/>
    <s v="Nathan Adams Elementary School"/>
    <s v="12600 Welch Rd"/>
    <n v="75244"/>
    <n v="1"/>
    <n v="0"/>
    <n v="21"/>
    <n v="21"/>
    <m/>
  </r>
  <r>
    <x v="7"/>
    <x v="0"/>
    <d v="2025-05-15T00:00:00"/>
    <d v="2025-05-15T00:00:00"/>
    <s v="Thriving Minds After School"/>
    <x v="0"/>
    <s v="Montessori Academy at Onesimo Hernandez"/>
    <s v="5555 Maple Ave"/>
    <n v="75235"/>
    <n v="1"/>
    <n v="0"/>
    <n v="36"/>
    <n v="36"/>
    <m/>
  </r>
  <r>
    <x v="7"/>
    <x v="0"/>
    <d v="2025-05-15T00:00:00"/>
    <d v="2025-05-15T00:00:00"/>
    <s v="Thriving Minds After School"/>
    <x v="0"/>
    <s v="Prestonwood Montessori at E.D. Walker"/>
    <s v="5700 Wozencraft Dr"/>
    <s v=" 75230"/>
    <n v="1"/>
    <n v="0"/>
    <n v="55"/>
    <n v="55"/>
    <m/>
  </r>
  <r>
    <x v="7"/>
    <x v="0"/>
    <d v="2025-05-15T00:00:00"/>
    <d v="2025-05-15T00:00:00"/>
    <s v="Thriving Minds After School"/>
    <x v="0"/>
    <s v="Rosemont Lower School"/>
    <s v="1919 Stevens Forest Dr"/>
    <n v="75208"/>
    <n v="1"/>
    <n v="0"/>
    <n v="87"/>
    <n v="87"/>
    <m/>
  </r>
  <r>
    <x v="7"/>
    <x v="0"/>
    <d v="2025-05-15T00:00:00"/>
    <d v="2025-05-15T00:00:00"/>
    <s v="Thriving Minds After School"/>
    <x v="0"/>
    <s v="Rosemont Upper School"/>
    <s v="719 N Montclair Ave"/>
    <n v="75208"/>
    <n v="1"/>
    <n v="0"/>
    <n v="20"/>
    <n v="20"/>
    <m/>
  </r>
  <r>
    <x v="7"/>
    <x v="0"/>
    <d v="2025-05-15T00:00:00"/>
    <d v="2025-05-15T00:00:00"/>
    <s v="Thriving Minds After School"/>
    <x v="0"/>
    <s v="Harry C. Withers Elementary School"/>
    <s v="3959 Northhaven Rd"/>
    <n v="75229"/>
    <n v="1"/>
    <n v="0"/>
    <n v="63"/>
    <n v="63"/>
    <m/>
  </r>
  <r>
    <x v="7"/>
    <x v="0"/>
    <d v="2025-05-15T00:00:00"/>
    <d v="2025-05-15T00:00:00"/>
    <s v="6DQ-R - Observation"/>
    <x v="0"/>
    <s v="Rosemont Lower School"/>
    <s v="1919 Stevens Forest Dr"/>
    <n v="75208"/>
    <n v="1"/>
    <n v="0"/>
    <n v="14"/>
    <n v="14"/>
    <m/>
  </r>
  <r>
    <x v="7"/>
    <x v="0"/>
    <d v="2025-05-15T00:00:00"/>
    <d v="2025-05-15T00:00:00"/>
    <s v="6DQ-R - Observation"/>
    <x v="0"/>
    <s v="Rosemont Lower School"/>
    <s v="1919 Stevens Forest Dr"/>
    <n v="75208"/>
    <n v="1"/>
    <n v="0"/>
    <n v="11"/>
    <n v="11"/>
    <m/>
  </r>
  <r>
    <x v="9"/>
    <x v="5"/>
    <d v="2025-05-15T00:00:00"/>
    <d v="2025-05-15T00:00:00"/>
    <s v="Flores y Calaveras"/>
    <x v="0"/>
    <s v="San Jacinto "/>
    <s v="7900 Hume Dr. Dallas"/>
    <n v="75227"/>
    <n v="2"/>
    <n v="439"/>
    <m/>
    <n v="439"/>
    <m/>
  </r>
  <r>
    <x v="14"/>
    <x v="9"/>
    <d v="2025-05-15T00:00:00"/>
    <d v="2025-05-15T00:00:00"/>
    <s v="Hamilton Elementary School"/>
    <x v="0"/>
    <s v="The Sixth Floor Museum at Dealey Plaza"/>
    <s v="411 Elm Street"/>
    <n v="75202"/>
    <n v="1"/>
    <n v="120"/>
    <n v="0"/>
    <n v="120"/>
    <m/>
  </r>
  <r>
    <x v="14"/>
    <x v="9"/>
    <d v="2025-05-15T00:00:00"/>
    <d v="2025-05-15T00:00:00"/>
    <s v="All Saints Episcopal School - Lubbock"/>
    <x v="0"/>
    <s v="The Sixth Floor Museum at Dealey Plaza"/>
    <s v="411 Elm Street"/>
    <n v="75202"/>
    <n v="1"/>
    <n v="25"/>
    <n v="3"/>
    <n v="28"/>
    <m/>
  </r>
  <r>
    <x v="14"/>
    <x v="9"/>
    <d v="2025-05-15T00:00:00"/>
    <d v="2025-05-15T00:00:00"/>
    <s v="Springer Elementary"/>
    <x v="0"/>
    <s v="The Sixth Floor Museum at Dealey Plaza"/>
    <s v="411 Elm Street"/>
    <n v="75202"/>
    <n v="1"/>
    <n v="26"/>
    <n v="3"/>
    <n v="29"/>
    <m/>
  </r>
  <r>
    <x v="14"/>
    <x v="9"/>
    <d v="2025-05-15T00:00:00"/>
    <d v="2025-05-15T00:00:00"/>
    <s v="Winfree Academy Charter School"/>
    <x v="0"/>
    <s v="The Sixth Floor Museum at Dealey Plaza"/>
    <s v="411 Elm Street"/>
    <n v="75202"/>
    <n v="1"/>
    <n v="0"/>
    <n v="22"/>
    <n v="22"/>
    <m/>
  </r>
  <r>
    <x v="15"/>
    <x v="3"/>
    <d v="2025-05-15T00:00:00"/>
    <d v="2025-05-15T00:00:00"/>
    <s v="An Evening With Andrew Braunberg"/>
    <x v="0"/>
    <s v="Hall of State"/>
    <s v="3939 Grand Avenue"/>
    <n v="75210"/>
    <n v="1"/>
    <s v="X"/>
    <n v="55"/>
    <n v="55"/>
    <m/>
  </r>
  <r>
    <x v="16"/>
    <x v="0"/>
    <d v="2025-05-15T00:00:00"/>
    <d v="2025-05-15T00:00:00"/>
    <s v="Go van Gogh"/>
    <x v="0"/>
    <s v="Richard Lagow Elementary"/>
    <s v="637 Edgeworth Dr"/>
    <s v="75217"/>
    <n v="1"/>
    <m/>
    <n v="5"/>
    <n v="5"/>
    <m/>
  </r>
  <r>
    <x v="17"/>
    <x v="1"/>
    <d v="2025-05-15T00:00:00"/>
    <d v="2025-05-15T00:00:00"/>
    <s v="Joseph and the Technicolor DreamCoat"/>
    <x v="0"/>
    <s v="Dee and Charles Wyly Theater"/>
    <s v="2400 Flora St."/>
    <n v="75201"/>
    <n v="1"/>
    <n v="85"/>
    <m/>
    <n v="85"/>
    <m/>
  </r>
  <r>
    <x v="17"/>
    <x v="1"/>
    <d v="2025-05-15T00:00:00"/>
    <d v="2025-05-31T00:00:00"/>
    <s v="Joseph and the Technicolor DreamCoat"/>
    <x v="0"/>
    <s v="Dee and Charles Wyly Theater"/>
    <s v="2400 Flora St."/>
    <n v="75201"/>
    <n v="10"/>
    <n v="43"/>
    <m/>
    <n v="43"/>
    <m/>
  </r>
  <r>
    <x v="22"/>
    <x v="9"/>
    <d v="2025-05-15T00:00:00"/>
    <d v="2025-05-15T00:00:00"/>
    <s v="Guided Tour: Mohawk Elementary"/>
    <x v="0"/>
    <s v="Nasher Sculpture Center"/>
    <s v="2001 Flora St. "/>
    <n v="75201"/>
    <n v="1"/>
    <m/>
    <n v="63"/>
    <n v="63"/>
    <m/>
  </r>
  <r>
    <x v="22"/>
    <x v="9"/>
    <d v="2025-05-15T00:00:00"/>
    <d v="2025-05-15T00:00:00"/>
    <s v="Guided Tour: Pegasus School of Liberal Arts and Sciences"/>
    <x v="0"/>
    <s v="Nasher Sculpture Center"/>
    <s v="2001 Flora St. "/>
    <n v="75201"/>
    <n v="1"/>
    <m/>
    <n v="60"/>
    <n v="60"/>
    <m/>
  </r>
  <r>
    <x v="22"/>
    <x v="9"/>
    <d v="2025-05-15T00:00:00"/>
    <d v="2025-05-15T00:00:00"/>
    <s v="Guided Tour: Pegasus School of Liberal Arts and Sciences"/>
    <x v="0"/>
    <s v="Nasher Sculpture Center"/>
    <s v="2001 Flora St. "/>
    <n v="75201"/>
    <n v="1"/>
    <m/>
    <n v="60"/>
    <n v="60"/>
    <m/>
  </r>
  <r>
    <x v="23"/>
    <x v="1"/>
    <d v="2025-05-15T00:00:00"/>
    <d v="2025-05-15T00:00:00"/>
    <s v="Hardman Quartet Rehearsal"/>
    <x v="0"/>
    <s v="Stevenson Condo"/>
    <s v="3310 Fairmount Street "/>
    <s v="75201-1216"/>
    <n v="1"/>
    <n v="4"/>
    <n v="0"/>
    <n v="4"/>
    <m/>
  </r>
  <r>
    <x v="23"/>
    <x v="5"/>
    <d v="2025-05-15T00:00:00"/>
    <d v="2025-05-15T00:00:00"/>
    <s v="Hardman Quartet Salon Concert"/>
    <x v="0"/>
    <s v="Stevenson Condo"/>
    <s v="3310 Fairmount Street "/>
    <s v="75201-1216"/>
    <n v="1"/>
    <n v="70"/>
    <n v="0"/>
    <n v="70"/>
    <m/>
  </r>
  <r>
    <x v="24"/>
    <x v="0"/>
    <d v="2025-05-15T00:00:00"/>
    <d v="2025-05-15T00:00:00"/>
    <s v="Family Science Night: Earth and Space"/>
    <x v="0"/>
    <s v="PL Prep at Sam Houston Elementary"/>
    <s v="2827 Throckmorton St"/>
    <s v="75219"/>
    <n v="1"/>
    <m/>
    <n v="306"/>
    <n v="306"/>
    <m/>
  </r>
  <r>
    <x v="24"/>
    <x v="0"/>
    <d v="2025-05-15T00:00:00"/>
    <d v="2025-05-15T00:00:00"/>
    <s v="Outreach Lab: Brain Power - Dissection"/>
    <x v="0"/>
    <s v="Uplift Luna Preparatory - Secondary"/>
    <s v="9743 East R L Thornton Freeway"/>
    <s v="75228"/>
    <n v="4"/>
    <m/>
    <n v="119"/>
    <n v="119"/>
    <m/>
  </r>
  <r>
    <x v="47"/>
    <x v="3"/>
    <d v="2025-05-15T00:00:00"/>
    <d v="2025-05-15T00:00:00"/>
    <s v="Pegasus Media Photoshoot"/>
    <x v="0"/>
    <s v="Latino Cultural Center "/>
    <s v="2600 Live Oak St."/>
    <n v="75204"/>
    <n v="1"/>
    <n v="0"/>
    <n v="13"/>
    <n v="13"/>
    <m/>
  </r>
  <r>
    <x v="47"/>
    <x v="5"/>
    <d v="2025-05-15T00:00:00"/>
    <d v="2025-05-15T00:00:00"/>
    <s v="Octavio Solis Member Event"/>
    <x v="0"/>
    <s v="Latino Cultural Center "/>
    <s v="2600 Live Oak St."/>
    <n v="75204"/>
    <n v="1"/>
    <n v="20"/>
    <n v="0"/>
    <n v="20"/>
    <m/>
  </r>
  <r>
    <x v="26"/>
    <x v="3"/>
    <d v="2025-05-15T00:00:00"/>
    <d v="2025-05-15T00:00:00"/>
    <s v="National Singing Quartet Conf Mtg."/>
    <x v="0"/>
    <s v="TBAAL "/>
    <s v="1309 Canton Street"/>
    <n v="75202"/>
    <n v="1"/>
    <n v="0"/>
    <n v="21"/>
    <n v="21"/>
    <m/>
  </r>
  <r>
    <x v="46"/>
    <x v="1"/>
    <d v="2025-05-15T00:00:00"/>
    <d v="2025-05-18T00:00:00"/>
    <s v="SHAMS Rehearsals"/>
    <x v="0"/>
    <s v="Royal Lane Baptist Church"/>
    <s v="6707 Royal Ln"/>
    <n v="75230"/>
    <n v="4"/>
    <n v="0"/>
    <n v="22"/>
    <n v="22"/>
    <m/>
  </r>
  <r>
    <x v="37"/>
    <x v="5"/>
    <d v="2025-05-15T00:00:00"/>
    <d v="2025-05-15T00:00:00"/>
    <s v="2425-143D Hear Me See Me"/>
    <x v="0"/>
    <s v="The Oak Cliff Assembly"/>
    <s v="919 Morell Ave"/>
    <n v="75203"/>
    <n v="1"/>
    <n v="74"/>
    <m/>
    <n v="74"/>
    <m/>
  </r>
  <r>
    <x v="18"/>
    <x v="5"/>
    <d v="2025-05-15T00:00:00"/>
    <d v="2025-05-15T00:00:00"/>
    <s v="Lakewood Elementary"/>
    <x v="0"/>
    <s v="La Cantera Arts Conservatory"/>
    <s v="1050 N Westmoreland #328"/>
    <n v="75211"/>
    <n v="1"/>
    <n v="0"/>
    <n v="164"/>
    <n v="164"/>
    <m/>
  </r>
  <r>
    <x v="7"/>
    <x v="0"/>
    <d v="2025-05-16T00:00:00"/>
    <d v="2025-05-16T00:00:00"/>
    <s v="Thriving Minds After School "/>
    <x v="0"/>
    <s v="Anne Frank Elementary School"/>
    <s v="5201 Celestial Rd"/>
    <n v="75254"/>
    <n v="1"/>
    <n v="0"/>
    <n v="34"/>
    <n v="34"/>
    <m/>
  </r>
  <r>
    <x v="7"/>
    <x v="0"/>
    <d v="2025-05-16T00:00:00"/>
    <d v="2025-05-16T00:00:00"/>
    <s v="Thriving Minds After School"/>
    <x v="0"/>
    <s v="Lakewood Elementary School"/>
    <s v="3000 Hillbrook St"/>
    <n v="75214"/>
    <n v="1"/>
    <n v="0"/>
    <n v="39"/>
    <n v="39"/>
    <m/>
  </r>
  <r>
    <x v="7"/>
    <x v="0"/>
    <d v="2025-05-16T00:00:00"/>
    <d v="2025-05-16T00:00:00"/>
    <s v="Thriving Minds After School"/>
    <x v="0"/>
    <s v="Nathan Adams Elementary School"/>
    <s v="12600 Welch Rd"/>
    <n v="75244"/>
    <n v="1"/>
    <n v="0"/>
    <n v="22"/>
    <n v="22"/>
    <m/>
  </r>
  <r>
    <x v="7"/>
    <x v="0"/>
    <d v="2025-05-16T00:00:00"/>
    <d v="2025-05-16T00:00:00"/>
    <s v="Thriving Minds After School"/>
    <x v="0"/>
    <s v="Montessori Academy at Onesimo Hernandez"/>
    <s v="5555 Maple Ave"/>
    <n v="75235"/>
    <n v="1"/>
    <n v="0"/>
    <n v="40"/>
    <n v="40"/>
    <m/>
  </r>
  <r>
    <x v="7"/>
    <x v="0"/>
    <d v="2025-05-16T00:00:00"/>
    <d v="2025-05-16T00:00:00"/>
    <s v="Thriving Minds After School"/>
    <x v="0"/>
    <s v="Prestonwood Montessori at E.D. Walker"/>
    <s v="5700 Wozencraft Dr"/>
    <s v=" 75230"/>
    <n v="1"/>
    <n v="0"/>
    <n v="49"/>
    <n v="49"/>
    <m/>
  </r>
  <r>
    <x v="7"/>
    <x v="0"/>
    <d v="2025-05-16T00:00:00"/>
    <d v="2025-05-16T00:00:00"/>
    <s v="Thriving Minds After School"/>
    <x v="0"/>
    <s v="Rosemont Lower School"/>
    <s v="1919 Stevens Forest Dr"/>
    <n v="75208"/>
    <n v="1"/>
    <n v="0"/>
    <n v="79"/>
    <n v="79"/>
    <m/>
  </r>
  <r>
    <x v="7"/>
    <x v="0"/>
    <d v="2025-05-16T00:00:00"/>
    <d v="2025-05-16T00:00:00"/>
    <s v="Thriving Minds After School"/>
    <x v="0"/>
    <s v="Rosemont Upper School"/>
    <s v="719 N Montclair Ave"/>
    <n v="75208"/>
    <n v="1"/>
    <n v="0"/>
    <n v="14"/>
    <n v="14"/>
    <m/>
  </r>
  <r>
    <x v="7"/>
    <x v="0"/>
    <d v="2025-05-16T00:00:00"/>
    <d v="2025-05-16T00:00:00"/>
    <s v="Thriving Minds After School"/>
    <x v="0"/>
    <s v="Sudie L. Williams TAG Academy"/>
    <s v="4518 Pomona Rd"/>
    <n v="75209"/>
    <n v="1"/>
    <n v="0"/>
    <n v="7"/>
    <n v="7"/>
    <m/>
  </r>
  <r>
    <x v="7"/>
    <x v="0"/>
    <d v="2025-05-16T00:00:00"/>
    <d v="2025-05-16T00:00:00"/>
    <s v="Thriving Minds After School"/>
    <x v="0"/>
    <s v="Harry C. Withers Elementary School"/>
    <s v="3959 Northhaven Rd"/>
    <n v="75229"/>
    <n v="1"/>
    <n v="0"/>
    <n v="36"/>
    <n v="36"/>
    <m/>
  </r>
  <r>
    <x v="14"/>
    <x v="9"/>
    <d v="2025-05-16T00:00:00"/>
    <d v="2025-05-16T00:00:00"/>
    <s v="John Haley Elementary"/>
    <x v="0"/>
    <s v="The Sixth Floor Museum at Dealey Plaza"/>
    <s v="411 Elm Street"/>
    <n v="75202"/>
    <n v="1"/>
    <n v="112"/>
    <n v="12"/>
    <n v="124"/>
    <m/>
  </r>
  <r>
    <x v="16"/>
    <x v="0"/>
    <d v="2025-05-16T00:00:00"/>
    <d v="2025-05-16T00:00:00"/>
    <s v="Go van Gogh Volunteers"/>
    <x v="0"/>
    <s v="Dallas Museum of Art"/>
    <s v="1717 N Harwood"/>
    <s v="75201"/>
    <n v="1"/>
    <m/>
    <n v="13"/>
    <n v="13"/>
    <m/>
  </r>
  <r>
    <x v="22"/>
    <x v="3"/>
    <d v="2025-05-16T00:00:00"/>
    <d v="2025-05-16T00:00:00"/>
    <s v="til Midngiht"/>
    <x v="0"/>
    <s v="Nasher Sculpture Center"/>
    <s v="2001 Flora St. "/>
    <n v="75201"/>
    <n v="1"/>
    <m/>
    <n v="1103"/>
    <n v="1103"/>
    <m/>
  </r>
  <r>
    <x v="24"/>
    <x v="0"/>
    <d v="2025-05-16T00:00:00"/>
    <d v="2025-05-16T00:00:00"/>
    <s v="Outreach Lab: Adapt to Survive 2.0"/>
    <x v="0"/>
    <s v="Bridgebuilders"/>
    <s v="6601 Bexar St"/>
    <s v="75215"/>
    <n v="1"/>
    <m/>
    <n v="31"/>
    <n v="31"/>
    <m/>
  </r>
  <r>
    <x v="24"/>
    <x v="0"/>
    <d v="2025-05-16T00:00:00"/>
    <d v="2025-05-16T00:00:00"/>
    <s v="TECH Truck "/>
    <x v="0"/>
    <s v="George Peabody Elementary School"/>
    <s v="3101 Raydell Pl"/>
    <s v="75211"/>
    <n v="1"/>
    <m/>
    <n v="70"/>
    <n v="70"/>
    <m/>
  </r>
  <r>
    <x v="47"/>
    <x v="5"/>
    <d v="2025-05-16T00:00:00"/>
    <d v="2025-05-31T00:00:00"/>
    <s v="El Otro"/>
    <x v="0"/>
    <s v="Latino Cultural Center"/>
    <s v="2600 Live Oak St."/>
    <n v="75204"/>
    <n v="7"/>
    <n v="173"/>
    <n v="98"/>
    <n v="271"/>
    <m/>
  </r>
  <r>
    <x v="26"/>
    <x v="3"/>
    <d v="2025-05-16T00:00:00"/>
    <d v="2025-05-16T00:00:00"/>
    <s v="Pre-Concept Interview -Curtis King"/>
    <x v="0"/>
    <s v="TBAAL "/>
    <s v="1309 Canton Street"/>
    <n v="75202"/>
    <n v="1"/>
    <n v="0"/>
    <n v="12"/>
    <n v="12"/>
    <m/>
  </r>
  <r>
    <x v="26"/>
    <x v="3"/>
    <d v="2025-05-16T00:00:00"/>
    <d v="2025-05-16T00:00:00"/>
    <s v="MLK Jr. Middle School Prom"/>
    <x v="0"/>
    <s v="TBAAL "/>
    <s v="1309 Canton Street"/>
    <n v="75202"/>
    <n v="1"/>
    <n v="1"/>
    <n v="100"/>
    <n v="101"/>
    <m/>
  </r>
  <r>
    <x v="26"/>
    <x v="1"/>
    <d v="2025-05-16T00:00:00"/>
    <d v="2025-05-16T00:00:00"/>
    <s v="Heart of Gold Dance Rehearsal"/>
    <x v="0"/>
    <s v="TBAAL "/>
    <s v="1309 Canton Street"/>
    <n v="75202"/>
    <n v="1"/>
    <n v="1"/>
    <n v="126"/>
    <n v="126"/>
    <m/>
  </r>
  <r>
    <x v="26"/>
    <x v="5"/>
    <d v="2025-05-16T00:00:00"/>
    <d v="2025-05-16T00:00:00"/>
    <s v="Amazing Grace Proformance"/>
    <x v="0"/>
    <s v="TBAAL "/>
    <s v="1309 Canton Street"/>
    <n v="75202"/>
    <n v="1"/>
    <n v="78"/>
    <n v="0"/>
    <n v="78"/>
    <m/>
  </r>
  <r>
    <x v="37"/>
    <x v="5"/>
    <d v="2025-05-16T00:00:00"/>
    <d v="2025-05-16T00:00:00"/>
    <s v="2425-144D A Conversation with Joy Harjo"/>
    <x v="0"/>
    <s v="The Texas Theatre"/>
    <s v="231 Jefferson Blvd"/>
    <n v="75208"/>
    <n v="1"/>
    <n v="188"/>
    <m/>
    <n v="188"/>
    <m/>
  </r>
  <r>
    <x v="37"/>
    <x v="5"/>
    <d v="2025-05-16T00:00:00"/>
    <d v="2025-05-16T00:00:00"/>
    <s v="2425-145D Late Night Slam / Open Mic"/>
    <x v="0"/>
    <s v="The Texas Theatre"/>
    <s v="231 Jefferson Blvd"/>
    <n v="75208"/>
    <n v="1"/>
    <n v="73"/>
    <m/>
    <n v="73"/>
    <m/>
  </r>
  <r>
    <x v="0"/>
    <x v="1"/>
    <d v="2025-05-17T00:00:00"/>
    <d v="2025-05-17T00:00:00"/>
    <s v="Mini Professional Ballet Folklorico Company"/>
    <x v="0"/>
    <s v="Anita Martinez Recreation Center"/>
    <s v="3212 N Winnetka Ave, Dallas, TX 75212"/>
    <m/>
    <n v="1"/>
    <n v="9"/>
    <n v="0"/>
    <n v="9"/>
    <m/>
  </r>
  <r>
    <x v="0"/>
    <x v="0"/>
    <d v="2025-05-17T00:00:00"/>
    <d v="2025-05-17T00:00:00"/>
    <s v="ANMBF Dance Academy Ballet Folklorico Toddlers 9:30 AM"/>
    <x v="0"/>
    <s v="Anita Martinez Recreation Center"/>
    <s v="3212 N Winnetka Ave, Dallas, TX 75212"/>
    <m/>
    <n v="1"/>
    <n v="22"/>
    <n v="0"/>
    <n v="22"/>
    <m/>
  </r>
  <r>
    <x v="0"/>
    <x v="0"/>
    <d v="2025-05-17T00:00:00"/>
    <d v="2025-05-17T00:00:00"/>
    <s v="ANMBF Dance Academy Classical Ballet Kids 9:30 AM"/>
    <x v="0"/>
    <s v="Anita Martinez Recreation Center"/>
    <s v="3212 N Winnetka Ave, Dallas, TX 75212"/>
    <m/>
    <n v="1"/>
    <n v="8"/>
    <n v="0"/>
    <n v="8"/>
    <m/>
  </r>
  <r>
    <x v="0"/>
    <x v="0"/>
    <d v="2025-05-17T00:00:00"/>
    <d v="2025-05-17T00:00:00"/>
    <s v="ANMBF Dance Academy Ballet Folklorico Kids 10:30 AM"/>
    <x v="0"/>
    <s v="Anita Martinez Recreation Center"/>
    <s v="3212 N Winnetka Ave, Dallas, TX 75212"/>
    <m/>
    <n v="1"/>
    <n v="22"/>
    <n v="0"/>
    <n v="22"/>
    <m/>
  </r>
  <r>
    <x v="0"/>
    <x v="0"/>
    <d v="2025-05-17T00:00:00"/>
    <d v="2025-05-17T00:00:00"/>
    <s v="ANMBF Dance Academy Classical Ballet Toddlers 10:30 AM"/>
    <x v="0"/>
    <s v="Anita Martinez Recreation Center"/>
    <s v="3212 N Winnetka Ave, Dallas, TX 75212"/>
    <m/>
    <n v="1"/>
    <n v="13"/>
    <n v="0"/>
    <n v="13"/>
    <m/>
  </r>
  <r>
    <x v="0"/>
    <x v="0"/>
    <d v="2025-05-17T00:00:00"/>
    <d v="2025-05-17T00:00:00"/>
    <s v="ANMBF Dance Academy Ballet Folklorico Teen and Adult 11:30 AM"/>
    <x v="0"/>
    <s v="Anita Martinez Recreation Center"/>
    <s v="3212 N Winnetka Ave, Dallas, TX 75212"/>
    <m/>
    <n v="1"/>
    <n v="11"/>
    <n v="0"/>
    <n v="11"/>
    <m/>
  </r>
  <r>
    <x v="0"/>
    <x v="0"/>
    <d v="2025-05-17T00:00:00"/>
    <d v="2025-05-17T00:00:00"/>
    <s v="ANMBF Dance Academy Ballet Folklorico Kids Intermediate 11:30 AM"/>
    <x v="0"/>
    <s v="Anita Martinez Recreation Center"/>
    <s v="3212 N Winnetka Ave, Dallas, TX 75212"/>
    <m/>
    <n v="1"/>
    <n v="7"/>
    <n v="0"/>
    <n v="7"/>
    <m/>
  </r>
  <r>
    <x v="0"/>
    <x v="0"/>
    <d v="2025-05-17T00:00:00"/>
    <d v="2025-05-17T00:00:00"/>
    <s v="ANMBF Dance Academy Ballet Folklorico Teen and Adult Intermediate 12:30 PM"/>
    <x v="0"/>
    <s v="Anita Martinez Recreation Center"/>
    <s v="3212 N Winnetka Ave, Dallas, TX 75212"/>
    <m/>
    <n v="1"/>
    <n v="5"/>
    <n v="0"/>
    <n v="5"/>
    <m/>
  </r>
  <r>
    <x v="2"/>
    <x v="5"/>
    <d v="2025-05-17T00:00:00"/>
    <d v="2025-05-18T00:00:00"/>
    <s v="imPULSE Dance Project - Hip-Hop Cabaret"/>
    <x v="0"/>
    <s v="Arts Mission Oak Cliff"/>
    <s v="410 S Windomere Ave"/>
    <n v="75208"/>
    <n v="2"/>
    <n v="115"/>
    <m/>
    <n v="115"/>
    <m/>
  </r>
  <r>
    <x v="4"/>
    <x v="5"/>
    <d v="2025-05-17T00:00:00"/>
    <d v="2025-05-17T00:00:00"/>
    <s v="Ballet in the Park "/>
    <x v="0"/>
    <s v="Klyde Warren Park"/>
    <s v="2012 Woodall Rogers Fwy"/>
    <n v="75201"/>
    <n v="1"/>
    <n v="0"/>
    <n v="500"/>
    <n v="500"/>
    <m/>
  </r>
  <r>
    <x v="4"/>
    <x v="5"/>
    <d v="2025-05-17T00:00:00"/>
    <d v="2025-05-17T00:00:00"/>
    <s v="End of Year Performance"/>
    <x v="0"/>
    <s v="South Dallas Cultural Center"/>
    <s v="3400 S Fitzhugh Ave"/>
    <n v="75210"/>
    <n v="1"/>
    <n v="0"/>
    <n v="100"/>
    <n v="100"/>
    <m/>
  </r>
  <r>
    <x v="6"/>
    <x v="5"/>
    <d v="2025-05-17T00:00:00"/>
    <d v="2025-05-17T00:00:00"/>
    <s v="Hallam Concerts #7 - Lakeway Chamber Players quintet"/>
    <x v="0"/>
    <s v="Central Commons"/>
    <s v="4711 Westside Drive"/>
    <n v="75209"/>
    <n v="1"/>
    <n v="0"/>
    <n v="185"/>
    <n v="185"/>
    <m/>
  </r>
  <r>
    <x v="7"/>
    <x v="0"/>
    <d v="2025-05-17T00:00:00"/>
    <d v="2025-05-17T00:00:00"/>
    <s v="The Fellowship Initiative"/>
    <x v="0"/>
    <s v="Big Thought HQ"/>
    <s v="1409 Botham Jean Blvd., Suite 1015"/>
    <n v="75215"/>
    <n v="1"/>
    <n v="0"/>
    <n v="30"/>
    <n v="30"/>
    <m/>
  </r>
  <r>
    <x v="7"/>
    <x v="0"/>
    <d v="2025-05-17T00:00:00"/>
    <d v="2025-05-17T00:00:00"/>
    <s v="Thriving Minds After School"/>
    <x v="0"/>
    <s v="Harry C. Withers Elementary School"/>
    <s v="3959 Northhaven Rd"/>
    <n v="75229"/>
    <n v="1"/>
    <n v="0"/>
    <n v="20"/>
    <n v="20"/>
    <m/>
  </r>
  <r>
    <x v="13"/>
    <x v="0"/>
    <d v="2025-05-17T00:00:00"/>
    <d v="2025-05-17T00:00:00"/>
    <s v="Spring Fling Mini-Session- classes"/>
    <x v="0"/>
    <s v="Rosewood Center for Family Arts"/>
    <s v="5938 Skillman St"/>
    <n v="75231"/>
    <n v="2"/>
    <n v="12"/>
    <m/>
    <n v="12"/>
    <m/>
  </r>
  <r>
    <x v="16"/>
    <x v="9"/>
    <d v="2025-05-17T00:00:00"/>
    <d v="2025-05-17T00:00:00"/>
    <s v="Art in Thirty: Gallery Talks"/>
    <x v="0"/>
    <s v="Dallas Museum of Art"/>
    <s v="1717 N Harwood"/>
    <s v="75201"/>
    <n v="1"/>
    <m/>
    <n v="14"/>
    <n v="14"/>
    <m/>
  </r>
  <r>
    <x v="16"/>
    <x v="0"/>
    <d v="2025-05-17T00:00:00"/>
    <d v="2025-05-17T00:00:00"/>
    <s v="Art Workshop for Adults"/>
    <x v="0"/>
    <s v="Dallas Museum of Art"/>
    <s v="1717 N Harwood"/>
    <s v="75201"/>
    <n v="1"/>
    <n v="17"/>
    <m/>
    <n v="17"/>
    <m/>
  </r>
  <r>
    <x v="38"/>
    <x v="8"/>
    <d v="2025-05-17T00:00:00"/>
    <d v="2025-05-17T00:00:00"/>
    <s v="Dallas Is Lit! 10am-3pm at Turner House"/>
    <x v="0"/>
    <s v="Turner House"/>
    <s v="401 N Rosemont Ave"/>
    <n v="75208"/>
    <n v="1"/>
    <n v="0"/>
    <n v="63"/>
    <n v="63"/>
    <m/>
  </r>
  <r>
    <x v="20"/>
    <x v="3"/>
    <d v="2025-05-17T00:00:00"/>
    <d v="2025-05-17T00:00:00"/>
    <s v="Mother's Day Tea (Part 2)"/>
    <x v="0"/>
    <s v="African American Museum"/>
    <s v="3536 Grand Avenue"/>
    <n v="75210"/>
    <n v="1"/>
    <m/>
    <n v="40"/>
    <n v="40"/>
    <m/>
  </r>
  <r>
    <x v="20"/>
    <x v="3"/>
    <d v="2025-05-17T00:00:00"/>
    <d v="2025-05-17T00:00:00"/>
    <s v="Bayou Bash"/>
    <x v="0"/>
    <s v="African American Museum"/>
    <s v="3536 Grand Avenue"/>
    <n v="75210"/>
    <n v="1"/>
    <n v="1528"/>
    <m/>
    <n v="1528"/>
    <m/>
  </r>
  <r>
    <x v="39"/>
    <x v="1"/>
    <d v="2025-05-17T00:00:00"/>
    <d v="2025-05-17T00:00:00"/>
    <s v="GDYO ensemble &amp; Plano Civic Chorusrehearsal"/>
    <x v="0"/>
    <s v="Sammons Center for the Arts"/>
    <s v="3630 Harry Hines Blvd."/>
    <n v="75219"/>
    <n v="1"/>
    <n v="95"/>
    <n v="56"/>
    <n v="151"/>
    <m/>
  </r>
  <r>
    <x v="22"/>
    <x v="0"/>
    <d v="2025-05-17T00:00:00"/>
    <d v="2025-05-17T00:00:00"/>
    <s v="Make and Take on the Katy Trail"/>
    <x v="0"/>
    <s v="Katy Trail"/>
    <m/>
    <n v="75205"/>
    <n v="1"/>
    <m/>
    <n v="200"/>
    <n v="200"/>
    <m/>
  </r>
  <r>
    <x v="48"/>
    <x v="0"/>
    <d v="2025-05-17T00:00:00"/>
    <d v="2025-05-17T00:00:00"/>
    <s v="Multmedia Apprenticeship Program (MAP)"/>
    <x v="0"/>
    <s v="Executive Suites"/>
    <s v="2904 Floyd St"/>
    <n v="75204"/>
    <n v="1"/>
    <n v="0"/>
    <n v="15"/>
    <n v="15"/>
    <m/>
  </r>
  <r>
    <x v="47"/>
    <x v="0"/>
    <d v="2025-05-17T00:00:00"/>
    <d v="2025-05-24T00:00:00"/>
    <s v="Grad Cap Decorating Workshop"/>
    <x v="0"/>
    <s v="Latino Cultural Center "/>
    <s v="2600 Live Oak St."/>
    <n v="75204"/>
    <n v="2"/>
    <n v="0"/>
    <n v="36"/>
    <n v="36"/>
    <m/>
  </r>
  <r>
    <x v="41"/>
    <x v="0"/>
    <d v="2025-05-17T00:00:00"/>
    <d v="2025-05-17T00:00:00"/>
    <s v="Summer Camp Open House"/>
    <x v="0"/>
    <s v="Bishop Arts Theatre"/>
    <s v="215 S Tyler Street"/>
    <n v="75208"/>
    <n v="1"/>
    <n v="49"/>
    <n v="200"/>
    <n v="249"/>
    <m/>
  </r>
  <r>
    <x v="49"/>
    <x v="1"/>
    <d v="2025-05-17T00:00:00"/>
    <d v="2025-05-17T00:00:00"/>
    <s v="Bandan Koro Rehearsal "/>
    <x v="0"/>
    <s v="Sammons Center for the Arts"/>
    <s v="3630 Harry Hines Blvd"/>
    <n v="75219"/>
    <n v="1"/>
    <n v="0"/>
    <n v="20"/>
    <n v="20"/>
    <m/>
  </r>
  <r>
    <x v="49"/>
    <x v="0"/>
    <d v="2025-05-17T00:00:00"/>
    <d v="2025-05-17T00:00:00"/>
    <s v="BK Saturdays - Bandan Koro Community Class "/>
    <x v="0"/>
    <s v="Sammons Center for the Arts"/>
    <s v="3630 Harry Hines Blvd"/>
    <n v="75219"/>
    <n v="1"/>
    <n v="0"/>
    <n v="40"/>
    <n v="40"/>
    <m/>
  </r>
  <r>
    <x v="49"/>
    <x v="4"/>
    <d v="2025-05-17T00:00:00"/>
    <d v="2025-05-17T00:00:00"/>
    <s v="Spring Rites of Passage"/>
    <x v="0"/>
    <s v="Friendship West Baptist Church"/>
    <s v="2020 W Wheatland Rd, Dallas, TX "/>
    <n v="75232"/>
    <n v="1"/>
    <n v="0"/>
    <n v="50"/>
    <n v="50"/>
    <m/>
  </r>
  <r>
    <x v="26"/>
    <x v="5"/>
    <d v="2025-05-17T00:00:00"/>
    <d v="2025-05-17T00:00:00"/>
    <s v="Heart of Gold Dance Performance"/>
    <x v="0"/>
    <s v="TBAAL "/>
    <s v="1309 Canton Street"/>
    <n v="75202"/>
    <n v="1"/>
    <n v="1"/>
    <n v="1388"/>
    <n v="1388"/>
    <m/>
  </r>
  <r>
    <x v="26"/>
    <x v="5"/>
    <d v="2025-05-17T00:00:00"/>
    <d v="2025-05-17T00:00:00"/>
    <s v="Amazing Grace Proformance"/>
    <x v="0"/>
    <s v="TBAAL "/>
    <s v="1309 Canton Street"/>
    <n v="75202"/>
    <n v="1"/>
    <n v="64"/>
    <n v="0"/>
    <n v="64"/>
    <m/>
  </r>
  <r>
    <x v="37"/>
    <x v="8"/>
    <d v="2025-05-17T00:00:00"/>
    <d v="2025-05-17T00:00:00"/>
    <s v="2425-146D Book Fair"/>
    <x v="0"/>
    <s v="The Oak Cliff Assembly"/>
    <s v="919 Morrell Ave"/>
    <n v="75203"/>
    <n v="1"/>
    <m/>
    <n v="350"/>
    <n v="350"/>
    <m/>
  </r>
  <r>
    <x v="37"/>
    <x v="8"/>
    <d v="2025-05-17T00:00:00"/>
    <d v="2025-05-17T00:00:00"/>
    <s v="Open Mic @ Book Fair"/>
    <x v="0"/>
    <s v="The Oak Cliff Assembly"/>
    <s v="919 Morrell Ave"/>
    <n v="75203"/>
    <n v="1"/>
    <m/>
    <n v="26"/>
    <n v="26"/>
    <m/>
  </r>
  <r>
    <x v="37"/>
    <x v="5"/>
    <d v="2025-05-17T00:00:00"/>
    <d v="2025-05-17T00:00:00"/>
    <s v="2425-147D Weary Blues"/>
    <x v="0"/>
    <s v="The Oak Cliff Assembly"/>
    <s v="919 Morrell Ave"/>
    <n v="75203"/>
    <n v="1"/>
    <n v="77"/>
    <m/>
    <n v="77"/>
    <m/>
  </r>
  <r>
    <x v="37"/>
    <x v="5"/>
    <d v="2025-05-17T00:00:00"/>
    <d v="2025-05-17T00:00:00"/>
    <s v="2425-149D Bilingual Story Time"/>
    <x v="0"/>
    <s v="Apprentice Oak Cliff"/>
    <s v="919 Morrell Ave"/>
    <n v="75203"/>
    <n v="1"/>
    <m/>
    <n v="12"/>
    <n v="12"/>
    <m/>
  </r>
  <r>
    <x v="37"/>
    <x v="5"/>
    <d v="2025-05-17T00:00:00"/>
    <d v="2025-05-17T00:00:00"/>
    <s v="2425-150D An Extremely Lit Panel"/>
    <x v="0"/>
    <s v="Apprentice Oak Cliff"/>
    <s v="919 Morrell Ave"/>
    <n v="75203"/>
    <n v="1"/>
    <m/>
    <n v="34"/>
    <n v="34"/>
    <m/>
  </r>
  <r>
    <x v="37"/>
    <x v="5"/>
    <d v="2025-05-17T00:00:00"/>
    <d v="2025-05-17T00:00:00"/>
    <s v="2425-151D Lyceum Series Community Conversation"/>
    <x v="0"/>
    <s v="The Writer's Garret"/>
    <s v="919 Morrell Ave"/>
    <n v="75208"/>
    <n v="1"/>
    <n v="0"/>
    <n v="18"/>
    <n v="18"/>
    <m/>
  </r>
  <r>
    <x v="18"/>
    <x v="5"/>
    <d v="2025-05-17T00:00:00"/>
    <d v="2025-05-17T00:00:00"/>
    <s v="Community Paint Project - Day 1 "/>
    <x v="0"/>
    <s v="La Cantera Arts Conservatory"/>
    <s v="1050 N Westmoreland #328"/>
    <n v="75211"/>
    <n v="1"/>
    <n v="0"/>
    <n v="8"/>
    <n v="8"/>
    <m/>
  </r>
  <r>
    <x v="48"/>
    <x v="0"/>
    <d v="2025-05-18T00:00:00"/>
    <d v="2025-05-18T00:00:00"/>
    <s v="PFF Youth Leadership Program"/>
    <x v="1"/>
    <s v="Zoom"/>
    <s v="-"/>
    <s v="-"/>
    <n v="1"/>
    <n v="0"/>
    <n v="26"/>
    <n v="26"/>
    <m/>
  </r>
  <r>
    <x v="16"/>
    <x v="0"/>
    <d v="2025-05-18T00:00:00"/>
    <d v="2025-05-18T00:00:00"/>
    <s v="Mental Health Awareness Month"/>
    <x v="0"/>
    <s v="Dallas Museum of Art"/>
    <s v="1717 N Harwood"/>
    <s v="75201"/>
    <n v="1"/>
    <m/>
    <n v="18"/>
    <n v="18"/>
    <m/>
  </r>
  <r>
    <x v="38"/>
    <x v="8"/>
    <d v="2025-05-18T00:00:00"/>
    <d v="2025-05-18T00:00:00"/>
    <s v="Dallas is Lit! 1-6pm at Oak Cliff Assembly"/>
    <x v="0"/>
    <s v="Oak Cliff Assembly"/>
    <s v="919 Morrell Ave"/>
    <n v="75203"/>
    <n v="1"/>
    <n v="0"/>
    <n v="200"/>
    <n v="200"/>
    <m/>
  </r>
  <r>
    <x v="39"/>
    <x v="5"/>
    <d v="2025-05-18T00:00:00"/>
    <d v="2025-05-18T00:00:00"/>
    <s v="Pre-Concert Lecture"/>
    <x v="0"/>
    <s v="Sammons Center for the Arts"/>
    <s v="3630 Harry Hines Blvd."/>
    <n v="75219"/>
    <n v="1"/>
    <n v="0"/>
    <n v="3"/>
    <n v="3"/>
    <m/>
  </r>
  <r>
    <x v="39"/>
    <x v="5"/>
    <d v="2025-05-18T00:00:00"/>
    <d v="2025-05-18T00:00:00"/>
    <s v="Jazz Jam Session"/>
    <x v="0"/>
    <s v="Meyerson Symphony Center"/>
    <s v="2301 Flora St."/>
    <n v="75201"/>
    <n v="1"/>
    <n v="0"/>
    <n v="75"/>
    <n v="75"/>
    <m/>
  </r>
  <r>
    <x v="39"/>
    <x v="5"/>
    <d v="2025-05-18T00:00:00"/>
    <d v="2025-05-18T00:00:00"/>
    <s v="GDYO Season Finale"/>
    <x v="0"/>
    <s v="Meyerson Symphony Center"/>
    <s v="2301 Flora St."/>
    <n v="75201"/>
    <n v="1"/>
    <n v="269"/>
    <n v="259"/>
    <n v="528"/>
    <m/>
  </r>
  <r>
    <x v="22"/>
    <x v="0"/>
    <d v="2025-05-18T00:00:00"/>
    <d v="2025-05-18T00:00:00"/>
    <s v="Hopekids"/>
    <x v="0"/>
    <s v="Nasher Sculpture Center"/>
    <s v="2001 Flora St. "/>
    <n v="75201"/>
    <n v="1"/>
    <m/>
    <n v="25"/>
    <n v="25"/>
    <m/>
  </r>
  <r>
    <x v="52"/>
    <x v="5"/>
    <d v="2025-05-18T00:00:00"/>
    <d v="2025-05-18T00:00:00"/>
    <s v="From Page to Stage"/>
    <x v="0"/>
    <s v="Moody Performance Hall"/>
    <s v="2520 Flora Street, Dallas, Texas"/>
    <n v="75201"/>
    <n v="1"/>
    <n v="176"/>
    <n v="297"/>
    <n v="473"/>
    <m/>
  </r>
  <r>
    <x v="37"/>
    <x v="5"/>
    <d v="2025-05-18T00:00:00"/>
    <d v="2025-05-18T00:00:00"/>
    <s v="2425-152D Rom Com Brunch"/>
    <x v="0"/>
    <s v="The Turner House"/>
    <s v="401 N. Rosemont"/>
    <n v="75208"/>
    <n v="1"/>
    <n v="27"/>
    <m/>
    <n v="27"/>
    <m/>
  </r>
  <r>
    <x v="37"/>
    <x v="8"/>
    <d v="2025-05-18T00:00:00"/>
    <d v="2025-05-18T00:00:00"/>
    <s v="2425-153D The Writer's Garret 30thAnniversary Reception"/>
    <x v="0"/>
    <s v="The Turner House"/>
    <s v="401 N. Rosemont"/>
    <n v="75208"/>
    <n v="1"/>
    <m/>
    <n v="35"/>
    <n v="35"/>
    <m/>
  </r>
  <r>
    <x v="37"/>
    <x v="5"/>
    <d v="2025-05-18T00:00:00"/>
    <d v="2025-05-18T00:00:00"/>
    <s v="2425-154D The Common Language Project Reading"/>
    <x v="0"/>
    <s v="The Turner House"/>
    <s v="401 N. Rosemont"/>
    <n v="75208"/>
    <n v="1"/>
    <m/>
    <n v="83"/>
    <n v="83"/>
    <m/>
  </r>
  <r>
    <x v="18"/>
    <x v="5"/>
    <d v="2025-05-18T00:00:00"/>
    <d v="2025-05-18T00:00:00"/>
    <s v="Paella y Pasion - Food Festival"/>
    <x v="0"/>
    <s v="La Cantera Arts Conservatory"/>
    <s v="1050 N Westmoreland #328"/>
    <n v="75211"/>
    <n v="1"/>
    <n v="0"/>
    <n v="250"/>
    <n v="70"/>
    <m/>
  </r>
  <r>
    <x v="7"/>
    <x v="0"/>
    <d v="2025-05-19T00:00:00"/>
    <d v="2025-05-19T00:00:00"/>
    <s v="SMU FACE"/>
    <x v="1"/>
    <s v="Virtual"/>
    <s v="Virtual"/>
    <s v="Virtual"/>
    <n v="1"/>
    <n v="0"/>
    <n v="2"/>
    <n v="2"/>
    <m/>
  </r>
  <r>
    <x v="26"/>
    <x v="3"/>
    <d v="2025-05-19T00:00:00"/>
    <d v="2025-05-19T00:00:00"/>
    <s v="42nd Black Music &amp; Civil Rights Concert-Streaming"/>
    <x v="1"/>
    <s v="You-Tube, Face Book. TBAAL WEBSite"/>
    <s v="N/A"/>
    <s v="N/A"/>
    <n v="1"/>
    <n v="0"/>
    <n v="6000"/>
    <n v="6000"/>
    <m/>
  </r>
  <r>
    <x v="43"/>
    <x v="5"/>
    <d v="2025-05-19T00:00:00"/>
    <d v="2025-05-19T00:00:00"/>
    <s v="Concerts for Hospitals - Dallas"/>
    <x v="0"/>
    <s v="Dallas VA Hospital"/>
    <s v="4500 South Lancaster"/>
    <s v="75216"/>
    <n v="1"/>
    <n v="0"/>
    <n v="20"/>
    <n v="20"/>
    <m/>
  </r>
  <r>
    <x v="43"/>
    <x v="5"/>
    <d v="2025-05-19T00:00:00"/>
    <d v="2025-05-19T00:00:00"/>
    <s v="Concerts for Hospitals - Dallas"/>
    <x v="0"/>
    <s v="Dallas VA Hospital"/>
    <s v="4500 South Lancaster"/>
    <s v="75216"/>
    <n v="1"/>
    <n v="0"/>
    <n v="20"/>
    <n v="20"/>
    <m/>
  </r>
  <r>
    <x v="43"/>
    <x v="5"/>
    <d v="2025-05-19T00:00:00"/>
    <d v="2025-05-19T00:00:00"/>
    <s v="Concerts for Seniors - Dallas Area"/>
    <x v="0"/>
    <s v="Emerson on Harvest Hill: IL"/>
    <s v="5550 Harvest Hill"/>
    <s v="75230"/>
    <n v="1"/>
    <n v="0"/>
    <n v="22"/>
    <n v="22"/>
    <m/>
  </r>
  <r>
    <x v="43"/>
    <x v="5"/>
    <d v="2025-05-19T00:00:00"/>
    <d v="2025-05-19T00:00:00"/>
    <s v="Concerts for Seniors - Dallas Area"/>
    <x v="0"/>
    <s v="Emerson on Harvest Hill: IL"/>
    <s v="5550 Harvest Hill"/>
    <s v="75230"/>
    <n v="1"/>
    <n v="0"/>
    <n v="22"/>
    <n v="22"/>
    <m/>
  </r>
  <r>
    <x v="43"/>
    <x v="5"/>
    <d v="2025-05-19T00:00:00"/>
    <d v="2025-05-19T00:00:00"/>
    <s v="Concerts for Seniors - Dallas Area"/>
    <x v="0"/>
    <s v="Brookdale Lake Highlands"/>
    <s v="9715 Plano Road"/>
    <s v="75238"/>
    <n v="1"/>
    <n v="0"/>
    <n v="16"/>
    <n v="16"/>
    <m/>
  </r>
  <r>
    <x v="43"/>
    <x v="5"/>
    <d v="2025-05-19T00:00:00"/>
    <d v="2025-05-19T00:00:00"/>
    <s v="Concerts for Seniors - Dallas Area"/>
    <x v="0"/>
    <s v="Brookdale White Rock"/>
    <s v="9271 White Rock Trail"/>
    <s v="75238"/>
    <n v="1"/>
    <n v="0"/>
    <n v="15"/>
    <n v="15"/>
    <m/>
  </r>
  <r>
    <x v="43"/>
    <x v="5"/>
    <d v="2025-05-19T00:00:00"/>
    <d v="2025-05-19T00:00:00"/>
    <s v="Concerts for Seniors - Dallas Area"/>
    <x v="0"/>
    <s v="Parsons House Preston Hollow: AL"/>
    <s v="4205 West Northwest Highway"/>
    <s v="75220"/>
    <n v="1"/>
    <n v="0"/>
    <n v="50"/>
    <n v="50"/>
    <m/>
  </r>
  <r>
    <x v="43"/>
    <x v="5"/>
    <d v="2025-05-19T00:00:00"/>
    <d v="2025-05-19T00:00:00"/>
    <s v="Concerts for Seniors - Dallas Area"/>
    <x v="0"/>
    <s v="Parsons House Preston Hollow: MC"/>
    <s v="4205 W. Northwest Hwy."/>
    <s v="75220"/>
    <n v="1"/>
    <n v="0"/>
    <n v="15"/>
    <n v="15"/>
    <m/>
  </r>
  <r>
    <x v="1"/>
    <x v="0"/>
    <d v="2025-05-19T00:00:00"/>
    <d v="2025-05-19T00:00:00"/>
    <s v="Streamliners ECRR"/>
    <x v="0"/>
    <s v="Stevens Park Elementary (DISD)"/>
    <s v="2615 W Colorado Blvd, Dallas TX"/>
    <n v="75211"/>
    <n v="6"/>
    <m/>
    <n v="100"/>
    <n v="100"/>
    <m/>
  </r>
  <r>
    <x v="5"/>
    <x v="2"/>
    <d v="2025-05-19T00:00:00"/>
    <d v="2025-05-24T00:00:00"/>
    <s v="BNTC Classes"/>
    <x v="0"/>
    <s v="BNT Studios"/>
    <s v="10675 E. Northwest Higway, Suite 2400"/>
    <n v="75238"/>
    <n v="17"/>
    <n v="54"/>
    <n v="13"/>
    <n v="67"/>
    <m/>
  </r>
  <r>
    <x v="5"/>
    <x v="1"/>
    <d v="2025-05-19T00:00:00"/>
    <d v="2025-05-24T00:00:00"/>
    <s v="Future Voices"/>
    <x v="0"/>
    <s v="BNT Studios"/>
    <s v="10675 E. Northwest Higway, Suite 2400"/>
    <n v="75238"/>
    <n v="5"/>
    <n v="0"/>
    <n v="15"/>
    <n v="15"/>
    <m/>
  </r>
  <r>
    <x v="7"/>
    <x v="0"/>
    <d v="2025-05-19T00:00:00"/>
    <d v="2025-05-19T00:00:00"/>
    <s v="(A)Live"/>
    <x v="0"/>
    <s v="Sudie L. Williams TAG Academy"/>
    <s v="4518 Pomona Rd"/>
    <n v="75209"/>
    <n v="1"/>
    <n v="0"/>
    <n v="11"/>
    <n v="11"/>
    <m/>
  </r>
  <r>
    <x v="7"/>
    <x v="0"/>
    <d v="2025-05-19T00:00:00"/>
    <d v="2025-05-19T00:00:00"/>
    <s v="Creative Solutions"/>
    <x v="0"/>
    <s v="Evening Reporting Center (ERC)"/>
    <s v="1673 Terre Colony Ct"/>
    <n v="75211"/>
    <n v="1"/>
    <n v="0"/>
    <n v="11"/>
    <n v="11"/>
    <m/>
  </r>
  <r>
    <x v="7"/>
    <x v="0"/>
    <d v="2025-05-19T00:00:00"/>
    <d v="2025-05-19T00:00:00"/>
    <s v="Thriving Minds After School "/>
    <x v="0"/>
    <s v="Anne Frank Elementary School"/>
    <s v="5201 Celestial Rd"/>
    <n v="75254"/>
    <n v="1"/>
    <n v="0"/>
    <n v="32"/>
    <n v="32"/>
    <m/>
  </r>
  <r>
    <x v="7"/>
    <x v="0"/>
    <d v="2025-05-19T00:00:00"/>
    <d v="2025-05-19T00:00:00"/>
    <s v="Thriving Minds After School"/>
    <x v="0"/>
    <s v="Lakewood Elementary School"/>
    <s v="3000 Hillbrook St"/>
    <n v="75214"/>
    <n v="1"/>
    <n v="0"/>
    <n v="34"/>
    <n v="34"/>
    <m/>
  </r>
  <r>
    <x v="7"/>
    <x v="0"/>
    <d v="2025-05-19T00:00:00"/>
    <d v="2025-05-19T00:00:00"/>
    <s v="Thriving Minds After School"/>
    <x v="0"/>
    <s v="Nathan Adams Elementary School"/>
    <s v="12600 Welch Rd"/>
    <n v="75244"/>
    <n v="1"/>
    <n v="0"/>
    <n v="20"/>
    <n v="20"/>
    <m/>
  </r>
  <r>
    <x v="7"/>
    <x v="0"/>
    <d v="2025-05-19T00:00:00"/>
    <d v="2025-05-19T00:00:00"/>
    <s v="Thriving Minds After School"/>
    <x v="0"/>
    <s v="Montessori Academy at Onesimo Hernandez"/>
    <s v="5555 Maple Ave"/>
    <n v="75235"/>
    <n v="1"/>
    <n v="0"/>
    <n v="43"/>
    <n v="43"/>
    <m/>
  </r>
  <r>
    <x v="7"/>
    <x v="0"/>
    <d v="2025-05-19T00:00:00"/>
    <d v="2025-05-19T00:00:00"/>
    <s v="Thriving Minds After School"/>
    <x v="0"/>
    <s v="Prestonwood Montessori at E.D. Walker"/>
    <s v="5700 Wozencraft Dr"/>
    <s v=" 75230"/>
    <n v="1"/>
    <n v="0"/>
    <n v="49"/>
    <n v="49"/>
    <m/>
  </r>
  <r>
    <x v="7"/>
    <x v="0"/>
    <d v="2025-05-19T00:00:00"/>
    <d v="2025-05-19T00:00:00"/>
    <s v="Thriving Minds After School"/>
    <x v="0"/>
    <s v="Rosemont Lower School"/>
    <s v="1919 Stevens Forest Dr"/>
    <n v="75208"/>
    <n v="1"/>
    <n v="0"/>
    <n v="88"/>
    <n v="88"/>
    <m/>
  </r>
  <r>
    <x v="7"/>
    <x v="0"/>
    <d v="2025-05-19T00:00:00"/>
    <d v="2025-05-19T00:00:00"/>
    <s v="Thriving Minds After School"/>
    <x v="0"/>
    <s v="Rosemont Upper School"/>
    <s v="719 N Montclair Ave"/>
    <n v="75208"/>
    <n v="1"/>
    <n v="0"/>
    <n v="21"/>
    <n v="21"/>
    <m/>
  </r>
  <r>
    <x v="7"/>
    <x v="0"/>
    <d v="2025-05-19T00:00:00"/>
    <d v="2025-05-19T00:00:00"/>
    <s v="Thriving Minds After School"/>
    <x v="0"/>
    <s v="Sudie L. Williams TAG Academy"/>
    <s v="4518 Pomona Rd"/>
    <n v="75209"/>
    <n v="1"/>
    <n v="0"/>
    <n v="10"/>
    <n v="10"/>
    <m/>
  </r>
  <r>
    <x v="14"/>
    <x v="9"/>
    <d v="2025-05-19T00:00:00"/>
    <d v="2025-05-19T00:00:00"/>
    <s v="Nance Elementary"/>
    <x v="0"/>
    <s v="The Sixth Floor Museum at Dealey Plaza"/>
    <s v="411 Elm Street"/>
    <n v="75202"/>
    <n v="1"/>
    <n v="41"/>
    <n v="5"/>
    <n v="46"/>
    <m/>
  </r>
  <r>
    <x v="14"/>
    <x v="9"/>
    <d v="2025-05-19T00:00:00"/>
    <d v="2025-05-19T00:00:00"/>
    <s v="Nance Elementary"/>
    <x v="0"/>
    <s v="The Sixth Floor Museum at Dealey Plaza"/>
    <s v="411 Elm Street"/>
    <n v="75202"/>
    <n v="1"/>
    <n v="40"/>
    <n v="4"/>
    <n v="44"/>
    <m/>
  </r>
  <r>
    <x v="14"/>
    <x v="9"/>
    <d v="2025-05-19T00:00:00"/>
    <d v="2025-05-19T00:00:00"/>
    <s v="Nance Elementary"/>
    <x v="0"/>
    <s v="The Sixth Floor Museum at Dealey Plaza"/>
    <s v="411 Elm Street"/>
    <n v="75202"/>
    <n v="1"/>
    <n v="46"/>
    <n v="0"/>
    <n v="46"/>
    <m/>
  </r>
  <r>
    <x v="14"/>
    <x v="0"/>
    <d v="2025-05-19T00:00:00"/>
    <d v="2025-05-19T00:00:00"/>
    <s v="Nance Elementary"/>
    <x v="0"/>
    <s v="The Sixth Floor Museum at Dealey Plaza"/>
    <s v="411 Elm Street"/>
    <n v="75202"/>
    <n v="1"/>
    <n v="46"/>
    <n v="0"/>
    <n v="46"/>
    <m/>
  </r>
  <r>
    <x v="14"/>
    <x v="0"/>
    <d v="2025-05-19T00:00:00"/>
    <d v="2025-05-19T00:00:00"/>
    <s v="Nance Elementary"/>
    <x v="0"/>
    <s v="The Sixth Floor Museum at Dealey Plaza"/>
    <s v="411 Elm Street"/>
    <n v="75202"/>
    <n v="1"/>
    <n v="44"/>
    <n v="0"/>
    <n v="44"/>
    <m/>
  </r>
  <r>
    <x v="45"/>
    <x v="1"/>
    <d v="2025-05-19T00:00:00"/>
    <d v="2025-05-19T00:00:00"/>
    <s v="Tour Rehearsal"/>
    <x v="0"/>
    <s v="Lovers Lane UMC"/>
    <s v="9200 Inwood Rd"/>
    <n v="75220"/>
    <n v="1"/>
    <n v="29"/>
    <n v="5"/>
    <n v="34"/>
    <m/>
  </r>
  <r>
    <x v="55"/>
    <x v="1"/>
    <d v="2025-05-19T00:00:00"/>
    <d v="2025-05-24T00:00:00"/>
    <s v="AIN'T NO MO Rehearsals"/>
    <x v="0"/>
    <s v="Frank's Place/Dallas Theater Center"/>
    <s v="3636 Turtle Creek Boulevard"/>
    <n v="75204"/>
    <n v="6"/>
    <n v="0"/>
    <n v="15"/>
    <n v="15"/>
    <m/>
  </r>
  <r>
    <x v="26"/>
    <x v="7"/>
    <d v="2025-05-19T00:00:00"/>
    <d v="2025-05-25T00:00:00"/>
    <s v="History of TBAAL"/>
    <x v="0"/>
    <s v="TBAAL "/>
    <s v="1309 Canton Street"/>
    <n v="75202"/>
    <n v="1"/>
    <n v="0"/>
    <n v="320"/>
    <n v="320"/>
    <m/>
  </r>
  <r>
    <x v="46"/>
    <x v="1"/>
    <d v="2025-05-19T00:00:00"/>
    <d v="2025-05-22T00:00:00"/>
    <s v="SHAMS Rehearsals"/>
    <x v="0"/>
    <s v="Moody Performance Hall"/>
    <s v="2520 Flora St"/>
    <n v="75201"/>
    <n v="4"/>
    <n v="0"/>
    <n v="45"/>
    <n v="45"/>
    <m/>
  </r>
  <r>
    <x v="35"/>
    <x v="1"/>
    <d v="2025-05-19T00:00:00"/>
    <d v="2025-05-31T00:00:00"/>
    <s v="An Iliad"/>
    <x v="0"/>
    <s v="Undermain Theatre Mainstage"/>
    <s v="3200 Main Street"/>
    <n v="75226"/>
    <n v="7"/>
    <n v="0"/>
    <n v="7"/>
    <n v="7"/>
    <m/>
  </r>
  <r>
    <x v="32"/>
    <x v="8"/>
    <d v="2025-05-19T00:00:00"/>
    <d v="2025-05-19T00:00:00"/>
    <s v="USAFF co-presents Angelika in Black &amp; White series screening of &quot;The Magnificent Ambersons&quot; (2 screenings) (presented with the Angelika Dallas)"/>
    <x v="0"/>
    <s v="Angelika Film Center Dallas"/>
    <s v="5321 E Mockingbird Ln"/>
    <n v="75206"/>
    <n v="2"/>
    <n v="56"/>
    <n v="0"/>
    <n v="56"/>
    <m/>
  </r>
  <r>
    <x v="0"/>
    <x v="0"/>
    <d v="2025-05-20T00:00:00"/>
    <d v="2025-05-20T00:00:00"/>
    <s v="Zumba Gold"/>
    <x v="1"/>
    <s v="Zoom"/>
    <m/>
    <m/>
    <n v="1"/>
    <n v="0"/>
    <n v="584"/>
    <n v="584"/>
    <m/>
  </r>
  <r>
    <x v="7"/>
    <x v="0"/>
    <d v="2025-05-20T00:00:00"/>
    <d v="2025-05-20T00:00:00"/>
    <s v="SMU FACE"/>
    <x v="1"/>
    <s v="Virtual"/>
    <s v="Virtual"/>
    <s v="Virtual"/>
    <n v="1"/>
    <n v="0"/>
    <n v="1"/>
    <n v="1"/>
    <m/>
  </r>
  <r>
    <x v="43"/>
    <x v="5"/>
    <d v="2025-05-20T00:00:00"/>
    <d v="2025-05-20T00:00:00"/>
    <s v="Concerts for Head Start - Dallas Area"/>
    <x v="0"/>
    <s v="ChildCareGroup Martin Luther King, Jr. Center"/>
    <s v="2922 Martin Luther King Jr. Blvd., Bldg. D"/>
    <s v="75215-2321"/>
    <n v="1"/>
    <n v="0"/>
    <n v="71"/>
    <n v="71"/>
    <m/>
  </r>
  <r>
    <x v="43"/>
    <x v="5"/>
    <d v="2025-05-20T00:00:00"/>
    <d v="2025-05-20T00:00:00"/>
    <s v="Concerts for Head Start - Dallas Area"/>
    <x v="0"/>
    <s v="ChildCareGroup Martin Luther King, Jr. Center"/>
    <s v="2922 Martin Luther King Jr. Blvd., Bldg. D"/>
    <s v="75215-2321"/>
    <n v="1"/>
    <n v="0"/>
    <n v="71"/>
    <n v="71"/>
    <m/>
  </r>
  <r>
    <x v="43"/>
    <x v="5"/>
    <d v="2025-05-20T00:00:00"/>
    <d v="2025-05-20T00:00:00"/>
    <s v="Concerts for Seniors - Dallas Area"/>
    <x v="0"/>
    <s v="Five Points at Lake Highlands: Lighthouse MC/IL"/>
    <s v="9009 White Rock Trail"/>
    <s v="75238"/>
    <n v="1"/>
    <n v="0"/>
    <n v="23"/>
    <n v="23"/>
    <m/>
  </r>
  <r>
    <x v="43"/>
    <x v="5"/>
    <d v="2025-05-20T00:00:00"/>
    <d v="2025-05-20T00:00:00"/>
    <s v="Concerts for Seniors - Dallas Area"/>
    <x v="0"/>
    <s v="Five Points at Lake Highlands: Lighthouse MC/IL"/>
    <s v="9009 White Rock Trail"/>
    <s v="75238"/>
    <n v="1"/>
    <n v="0"/>
    <n v="23"/>
    <n v="23"/>
    <m/>
  </r>
  <r>
    <x v="44"/>
    <x v="2"/>
    <d v="2025-05-20T00:00:00"/>
    <d v="2025-05-20T00:00:00"/>
    <s v="Awaken Creativity Writers Group"/>
    <x v="0"/>
    <s v="Highland Park Presbyterian"/>
    <s v="3821 University Blvd"/>
    <n v="75205"/>
    <n v="1"/>
    <n v="10"/>
    <n v="0"/>
    <n v="10"/>
    <m/>
  </r>
  <r>
    <x v="0"/>
    <x v="1"/>
    <d v="2025-05-20T00:00:00"/>
    <d v="2025-05-20T00:00:00"/>
    <s v="Professional Ballet Folklorico Company"/>
    <x v="0"/>
    <s v="Anita Martinez Recreation Center"/>
    <s v="3212 N Winnetka Ave, Dallas, TX 75212"/>
    <n v="75212"/>
    <n v="1"/>
    <n v="8"/>
    <n v="0"/>
    <n v="8"/>
    <m/>
  </r>
  <r>
    <x v="1"/>
    <x v="0"/>
    <d v="2025-05-20T00:00:00"/>
    <d v="2025-05-20T00:00:00"/>
    <s v="Streamliners Enrichment (GeoDance)"/>
    <x v="0"/>
    <s v="Our Lady of Perpetual Help"/>
    <s v="7625 Cortland Avenue Dallas, TX"/>
    <n v="75235"/>
    <n v="8"/>
    <n v="54"/>
    <m/>
    <n v="54"/>
    <m/>
  </r>
  <r>
    <x v="1"/>
    <x v="0"/>
    <d v="2025-05-20T00:00:00"/>
    <d v="2025-05-20T00:00:00"/>
    <s v="Streamliners Enrichment (Mystery Box)"/>
    <x v="0"/>
    <s v="Frank Guzick Elementary (DISD)"/>
    <s v="5000 Berridge Ln, Dallas, Tx"/>
    <n v="75227"/>
    <n v="6"/>
    <m/>
    <n v="95"/>
    <n v="95"/>
    <m/>
  </r>
  <r>
    <x v="3"/>
    <x v="1"/>
    <d v="2025-05-20T00:00:00"/>
    <d v="2025-05-20T00:00:00"/>
    <s v="Teatro Flor Rehearsal"/>
    <x v="0"/>
    <n v="723"/>
    <s v="723 Fort Worth Avenue"/>
    <n v="75208"/>
    <n v="2"/>
    <n v="0"/>
    <n v="22"/>
    <n v="22"/>
    <m/>
  </r>
  <r>
    <x v="7"/>
    <x v="0"/>
    <d v="2025-05-20T00:00:00"/>
    <d v="2025-05-20T00:00:00"/>
    <s v="(A)Live"/>
    <x v="0"/>
    <s v="Sudie L. Williams TAG Academy"/>
    <s v="4518 Pomona Rd"/>
    <n v="75209"/>
    <n v="1"/>
    <n v="0"/>
    <n v="8"/>
    <n v="8"/>
    <m/>
  </r>
  <r>
    <x v="7"/>
    <x v="0"/>
    <d v="2025-05-20T00:00:00"/>
    <d v="2025-05-20T00:00:00"/>
    <s v="Thriving Minds After School "/>
    <x v="0"/>
    <s v="Anne Frank Elementary School"/>
    <s v="5201 Celestial Rd"/>
    <n v="75254"/>
    <n v="1"/>
    <n v="0"/>
    <n v="32"/>
    <n v="32"/>
    <m/>
  </r>
  <r>
    <x v="7"/>
    <x v="0"/>
    <d v="2025-05-20T00:00:00"/>
    <d v="2025-05-20T00:00:00"/>
    <s v="Thriving Minds After School"/>
    <x v="0"/>
    <s v="Lakewood Elementary School"/>
    <s v="3000 Hillbrook St"/>
    <n v="75214"/>
    <n v="1"/>
    <n v="0"/>
    <n v="40"/>
    <n v="40"/>
    <m/>
  </r>
  <r>
    <x v="7"/>
    <x v="0"/>
    <d v="2025-05-20T00:00:00"/>
    <d v="2025-05-20T00:00:00"/>
    <s v="Thriving Minds After School"/>
    <x v="0"/>
    <s v="Nathan Adams Elementary School"/>
    <s v="12600 Welch Rd"/>
    <n v="75244"/>
    <n v="1"/>
    <n v="0"/>
    <n v="16"/>
    <n v="16"/>
    <m/>
  </r>
  <r>
    <x v="7"/>
    <x v="0"/>
    <d v="2025-05-20T00:00:00"/>
    <d v="2025-05-20T00:00:00"/>
    <s v="Thriving Minds After School"/>
    <x v="0"/>
    <s v="Montessori Academy at Onesimo Hernandez"/>
    <s v="5555 Maple Ave"/>
    <n v="75235"/>
    <n v="1"/>
    <n v="0"/>
    <n v="45"/>
    <n v="45"/>
    <m/>
  </r>
  <r>
    <x v="7"/>
    <x v="0"/>
    <d v="2025-05-20T00:00:00"/>
    <d v="2025-05-20T00:00:00"/>
    <s v="Thriving Minds After School"/>
    <x v="0"/>
    <s v="Prestonwood Montessori at E.D. Walker"/>
    <s v="5700 Wozencraft Dr"/>
    <s v=" 75230"/>
    <n v="1"/>
    <n v="0"/>
    <n v="52"/>
    <n v="52"/>
    <m/>
  </r>
  <r>
    <x v="7"/>
    <x v="0"/>
    <d v="2025-05-20T00:00:00"/>
    <d v="2025-05-20T00:00:00"/>
    <s v="Thriving Minds After School"/>
    <x v="0"/>
    <s v="Rosemont Lower School"/>
    <s v="1919 Stevens Forest Dr"/>
    <n v="75208"/>
    <n v="1"/>
    <n v="0"/>
    <n v="86"/>
    <n v="86"/>
    <m/>
  </r>
  <r>
    <x v="7"/>
    <x v="0"/>
    <d v="2025-05-20T00:00:00"/>
    <d v="2025-05-20T00:00:00"/>
    <s v="Thriving Minds After School"/>
    <x v="0"/>
    <s v="Rosemont Upper School"/>
    <s v="719 N Montclair Ave"/>
    <n v="75208"/>
    <n v="1"/>
    <n v="0"/>
    <n v="18"/>
    <n v="18"/>
    <m/>
  </r>
  <r>
    <x v="7"/>
    <x v="0"/>
    <d v="2025-05-20T00:00:00"/>
    <d v="2025-05-20T00:00:00"/>
    <s v="Thriving Minds After School"/>
    <x v="0"/>
    <s v="Sudie L. Williams TAG Academy"/>
    <s v="4518 Pomona Rd"/>
    <n v="75209"/>
    <n v="1"/>
    <n v="0"/>
    <n v="9"/>
    <n v="9"/>
    <m/>
  </r>
  <r>
    <x v="7"/>
    <x v="0"/>
    <d v="2025-05-20T00:00:00"/>
    <d v="2025-05-20T00:00:00"/>
    <s v="Thriving Minds After School"/>
    <x v="0"/>
    <s v="Harry C. Withers Elementary School"/>
    <s v="3959 Northhaven Rd"/>
    <n v="75229"/>
    <n v="1"/>
    <n v="0"/>
    <n v="58"/>
    <n v="58"/>
    <m/>
  </r>
  <r>
    <x v="7"/>
    <x v="0"/>
    <d v="2025-05-20T00:00:00"/>
    <d v="2025-05-20T00:00:00"/>
    <s v="6DQ-R - Observation"/>
    <x v="0"/>
    <s v="Anne Frank Elementary School"/>
    <s v="5201 Celestial Rd"/>
    <n v="75254"/>
    <n v="1"/>
    <n v="0"/>
    <n v="5"/>
    <n v="5"/>
    <m/>
  </r>
  <r>
    <x v="13"/>
    <x v="3"/>
    <d v="2025-05-20T00:00:00"/>
    <d v="2025-05-31T00:00:00"/>
    <s v="Apprentices"/>
    <x v="0"/>
    <s v="Rosewood Center for Family Arts"/>
    <s v="5938 Skillman St"/>
    <n v="75231"/>
    <n v="3"/>
    <m/>
    <n v="3"/>
    <n v="3"/>
    <m/>
  </r>
  <r>
    <x v="14"/>
    <x v="9"/>
    <d v="2025-05-20T00:00:00"/>
    <d v="2025-05-20T00:00:00"/>
    <s v="Kerr Middle School"/>
    <x v="0"/>
    <s v="The Sixth Floor Museum at Dealey Plaza"/>
    <s v="411 Elm Street"/>
    <n v="75202"/>
    <n v="1"/>
    <n v="8"/>
    <n v="1"/>
    <n v="9"/>
    <m/>
  </r>
  <r>
    <x v="14"/>
    <x v="9"/>
    <d v="2025-05-20T00:00:00"/>
    <d v="2025-05-20T00:00:00"/>
    <s v="Simpson Middle School"/>
    <x v="0"/>
    <s v="The Sixth Floor Museum at Dealey Plaza"/>
    <s v="411 Elm Street"/>
    <n v="75202"/>
    <n v="1"/>
    <n v="10"/>
    <n v="1"/>
    <n v="11"/>
    <m/>
  </r>
  <r>
    <x v="14"/>
    <x v="9"/>
    <d v="2025-05-20T00:00:00"/>
    <d v="2025-05-20T00:00:00"/>
    <s v="Texas Christian Home Educators Homeschool Co-op"/>
    <x v="0"/>
    <s v="The Sixth Floor Museum at Dealey Plaza"/>
    <s v="411 Elm Street"/>
    <n v="75202"/>
    <n v="1"/>
    <n v="24"/>
    <n v="2"/>
    <n v="26"/>
    <m/>
  </r>
  <r>
    <x v="15"/>
    <x v="3"/>
    <d v="2025-05-20T00:00:00"/>
    <d v="2025-05-20T00:00:00"/>
    <s v="Brown Bag Richard Doherty"/>
    <x v="0"/>
    <s v="Hall of State"/>
    <s v="3939 Grand Avenue"/>
    <n v="75210"/>
    <n v="1"/>
    <s v="X"/>
    <n v="15"/>
    <n v="15"/>
    <m/>
  </r>
  <r>
    <x v="16"/>
    <x v="0"/>
    <d v="2025-05-20T00:00:00"/>
    <d v="2025-05-20T00:00:00"/>
    <s v="Meaningful Moments"/>
    <x v="0"/>
    <s v="Nasher Sculpture Center"/>
    <s v="2001 Flora St"/>
    <n v="75201"/>
    <n v="1"/>
    <m/>
    <n v="17"/>
    <n v="17"/>
    <m/>
  </r>
  <r>
    <x v="22"/>
    <x v="0"/>
    <d v="2025-05-20T00:00:00"/>
    <d v="2025-05-20T00:00:00"/>
    <s v="Access Program: Meaningful Moments at the Nasher"/>
    <x v="0"/>
    <s v="Nasher Sculpture Center"/>
    <s v="2001 Flora St. "/>
    <n v="75201"/>
    <n v="1"/>
    <m/>
    <n v="10"/>
    <n v="10"/>
    <m/>
  </r>
  <r>
    <x v="24"/>
    <x v="0"/>
    <d v="2025-05-20T00:00:00"/>
    <d v="2025-05-20T00:00:00"/>
    <s v="Outreach Lab: Amazing Animals"/>
    <x v="0"/>
    <s v="Northlake Elementary"/>
    <s v="10009 Ravensway Dr"/>
    <s v="75238"/>
    <n v="3"/>
    <m/>
    <n v="80"/>
    <n v="80"/>
    <m/>
  </r>
  <r>
    <x v="24"/>
    <x v="0"/>
    <d v="2025-05-20T00:00:00"/>
    <d v="2025-05-20T00:00:00"/>
    <s v="Outreach Lab: Brain Power - Dissection"/>
    <x v="0"/>
    <s v="Uplift White Rock Hills Preparatory"/>
    <s v="7370 Valleyglen Drive"/>
    <s v="75228"/>
    <n v="3"/>
    <m/>
    <n v="74"/>
    <n v="74"/>
    <m/>
  </r>
  <r>
    <x v="41"/>
    <x v="0"/>
    <d v="2025-05-20T00:00:00"/>
    <d v="2025-05-20T00:00:00"/>
    <s v="PatioLive!"/>
    <x v="0"/>
    <s v="Lenwood Nursing Rehabilitation"/>
    <s v="8017 West Virginai Drive"/>
    <n v="75237"/>
    <n v="1"/>
    <m/>
    <n v="11"/>
    <n v="11"/>
    <m/>
  </r>
  <r>
    <x v="46"/>
    <x v="9"/>
    <d v="2025-05-20T00:00:00"/>
    <d v="2025-05-20T00:00:00"/>
    <s v="BCA Ambassadors SHAMS Preview"/>
    <x v="0"/>
    <s v="Moody Performance Hall"/>
    <s v="2520 Flora St"/>
    <n v="75201"/>
    <n v="1"/>
    <n v="0"/>
    <n v="39"/>
    <n v="39"/>
    <m/>
  </r>
  <r>
    <x v="31"/>
    <x v="1"/>
    <d v="2025-05-20T00:00:00"/>
    <d v="2025-05-27T00:00:00"/>
    <s v="Disney Pride Rehearsal"/>
    <x v="0"/>
    <s v="First Presbyterian Church"/>
    <s v="1835 Young Street"/>
    <n v="75201"/>
    <n v="1"/>
    <s v="N/A"/>
    <s v="N/A"/>
    <n v="0"/>
    <m/>
  </r>
  <r>
    <x v="16"/>
    <x v="5"/>
    <d v="2025-05-21T00:00:00"/>
    <d v="2025-05-21T00:00:00"/>
    <s v="Arts &amp; Letters Live"/>
    <x v="1"/>
    <s v="YouTube"/>
    <s v="Virtual"/>
    <s v="Virtual"/>
    <n v="1"/>
    <n v="14"/>
    <m/>
    <n v="14"/>
    <m/>
  </r>
  <r>
    <x v="43"/>
    <x v="5"/>
    <d v="2025-05-21T00:00:00"/>
    <d v="2025-05-21T00:00:00"/>
    <s v="Concerts for Seniors - Dallas Area"/>
    <x v="0"/>
    <s v="The Forum at Park Lane: AL (Building D)"/>
    <s v="7831 Park Lane"/>
    <s v="75225"/>
    <n v="1"/>
    <n v="0"/>
    <n v="15"/>
    <n v="15"/>
    <m/>
  </r>
  <r>
    <x v="43"/>
    <x v="5"/>
    <d v="2025-05-21T00:00:00"/>
    <d v="2025-05-21T00:00:00"/>
    <s v="Concerts for Seniors - Dallas Area"/>
    <x v="0"/>
    <s v="The Forum at Park Lane: IL"/>
    <s v="7831 Park Lane"/>
    <s v="75225"/>
    <n v="1"/>
    <n v="0"/>
    <n v="15"/>
    <n v="15"/>
    <m/>
  </r>
  <r>
    <x v="43"/>
    <x v="5"/>
    <d v="2025-05-21T00:00:00"/>
    <d v="2025-05-21T00:00:00"/>
    <s v="Concerts for Seniors - Dallas Area"/>
    <x v="0"/>
    <s v="Prairie Creek Village"/>
    <s v="9215 Bruton Road"/>
    <s v="75217"/>
    <n v="1"/>
    <n v="0"/>
    <n v="15"/>
    <n v="15"/>
    <m/>
  </r>
  <r>
    <x v="43"/>
    <x v="5"/>
    <d v="2025-05-21T00:00:00"/>
    <d v="2025-05-21T00:00:00"/>
    <s v="Concerts for Seniors - Dallas Area"/>
    <x v="0"/>
    <s v="Prairie Creek Village"/>
    <s v="9215 Bruton Road"/>
    <s v="75217"/>
    <n v="1"/>
    <n v="0"/>
    <n v="15"/>
    <n v="15"/>
    <m/>
  </r>
  <r>
    <x v="43"/>
    <x v="5"/>
    <d v="2025-05-21T00:00:00"/>
    <d v="2025-05-21T00:00:00"/>
    <s v="Concerts for Seniors - Dallas Area"/>
    <x v="0"/>
    <s v="Meadowstone Place"/>
    <s v="10410 Stone Canyon Road"/>
    <s v="75230"/>
    <n v="1"/>
    <n v="0"/>
    <n v="15"/>
    <n v="15"/>
    <m/>
  </r>
  <r>
    <x v="43"/>
    <x v="5"/>
    <d v="2025-05-21T00:00:00"/>
    <d v="2025-05-21T00:00:00"/>
    <s v="Concerts for Seniors - Dallas Area"/>
    <x v="0"/>
    <s v="Meadowstone Place"/>
    <s v="10410 Stone Canyon Road"/>
    <s v="75230"/>
    <n v="1"/>
    <n v="0"/>
    <n v="15"/>
    <n v="15"/>
    <m/>
  </r>
  <r>
    <x v="0"/>
    <x v="0"/>
    <d v="2025-05-21T00:00:00"/>
    <d v="2025-05-21T00:00:00"/>
    <s v="Senior Ballet Folklorico Company"/>
    <x v="0"/>
    <s v="Exall Park Recreation Center"/>
    <s v="1355 Adair St, Dallas, TX"/>
    <n v="75204"/>
    <n v="1"/>
    <n v="3"/>
    <n v="0"/>
    <n v="3"/>
    <m/>
  </r>
  <r>
    <x v="0"/>
    <x v="1"/>
    <d v="2025-05-21T00:00:00"/>
    <d v="2025-05-21T00:00:00"/>
    <s v="Junior Professional Company"/>
    <x v="0"/>
    <s v="Anita Martinez Recreation Center"/>
    <s v="3212 N Winnetka Ave, Dallas, TX 75212"/>
    <m/>
    <n v="1"/>
    <n v="12"/>
    <n v="0"/>
    <n v="12"/>
    <m/>
  </r>
  <r>
    <x v="1"/>
    <x v="0"/>
    <d v="2025-05-21T00:00:00"/>
    <d v="2025-05-21T00:00:00"/>
    <s v="Streamliners Enrichment (GeoDance)"/>
    <x v="0"/>
    <s v="Uplift White Rock Prep"/>
    <s v="7370 Valley Glen Drive, Dallas, TX"/>
    <n v="75228"/>
    <n v="8"/>
    <m/>
    <n v="85"/>
    <n v="85"/>
    <m/>
  </r>
  <r>
    <x v="7"/>
    <x v="0"/>
    <d v="2025-05-21T00:00:00"/>
    <d v="2025-05-21T00:00:00"/>
    <s v="Thriving Minds After School "/>
    <x v="0"/>
    <s v="Anne Frank Elementary School"/>
    <s v="5201 Celestial Rd"/>
    <n v="75254"/>
    <n v="1"/>
    <n v="0"/>
    <n v="30"/>
    <n v="30"/>
    <m/>
  </r>
  <r>
    <x v="7"/>
    <x v="0"/>
    <d v="2025-05-21T00:00:00"/>
    <d v="2025-05-21T00:00:00"/>
    <s v="Thriving Minds After School"/>
    <x v="0"/>
    <s v="Lakewood Elementary School"/>
    <s v="3000 Hillbrook St"/>
    <n v="75214"/>
    <n v="1"/>
    <n v="0"/>
    <n v="36"/>
    <n v="36"/>
    <m/>
  </r>
  <r>
    <x v="7"/>
    <x v="0"/>
    <d v="2025-05-21T00:00:00"/>
    <d v="2025-05-21T00:00:00"/>
    <s v="Thriving Minds After School"/>
    <x v="0"/>
    <s v="Nathan Adams Elementary School"/>
    <s v="12600 Welch Rd"/>
    <n v="75244"/>
    <n v="1"/>
    <n v="0"/>
    <n v="19"/>
    <n v="19"/>
    <m/>
  </r>
  <r>
    <x v="7"/>
    <x v="0"/>
    <d v="2025-05-21T00:00:00"/>
    <d v="2025-05-21T00:00:00"/>
    <s v="Thriving Minds After School"/>
    <x v="0"/>
    <s v="Montessori Academy at Onesimo Hernandez"/>
    <s v="5555 Maple Ave"/>
    <n v="75235"/>
    <n v="1"/>
    <n v="0"/>
    <n v="37"/>
    <n v="37"/>
    <m/>
  </r>
  <r>
    <x v="7"/>
    <x v="0"/>
    <d v="2025-05-21T00:00:00"/>
    <d v="2025-05-21T00:00:00"/>
    <s v="Thriving Minds After School"/>
    <x v="0"/>
    <s v="Prestonwood Montessori at E.D. Walker"/>
    <s v="5700 Wozencraft Dr"/>
    <s v=" 75230"/>
    <n v="1"/>
    <n v="0"/>
    <n v="49"/>
    <n v="49"/>
    <m/>
  </r>
  <r>
    <x v="7"/>
    <x v="0"/>
    <d v="2025-05-21T00:00:00"/>
    <d v="2025-05-21T00:00:00"/>
    <s v="Thriving Minds After School"/>
    <x v="0"/>
    <s v="Rosemont Lower School"/>
    <s v="1919 Stevens Forest Dr"/>
    <n v="75208"/>
    <n v="1"/>
    <n v="0"/>
    <n v="81"/>
    <n v="81"/>
    <m/>
  </r>
  <r>
    <x v="7"/>
    <x v="0"/>
    <d v="2025-05-21T00:00:00"/>
    <d v="2025-05-21T00:00:00"/>
    <s v="Thriving Minds After School"/>
    <x v="0"/>
    <s v="Rosemont Upper School"/>
    <s v="719 N Montclair Ave"/>
    <n v="75208"/>
    <n v="1"/>
    <n v="0"/>
    <n v="19"/>
    <n v="19"/>
    <m/>
  </r>
  <r>
    <x v="7"/>
    <x v="0"/>
    <d v="2025-05-21T00:00:00"/>
    <d v="2025-05-21T00:00:00"/>
    <s v="Thriving Minds After School"/>
    <x v="0"/>
    <s v="Harry C. Withers Elementary School"/>
    <s v="3959 Northhaven Rd"/>
    <n v="75229"/>
    <n v="1"/>
    <n v="0"/>
    <n v="57"/>
    <n v="57"/>
    <m/>
  </r>
  <r>
    <x v="15"/>
    <x v="3"/>
    <d v="2025-05-21T00:00:00"/>
    <d v="2025-05-21T00:00:00"/>
    <s v="Jackson Tech Center (Garland ISD)"/>
    <x v="0"/>
    <s v="Hall of State"/>
    <s v="3939 Grand Avenue"/>
    <n v="75210"/>
    <n v="1"/>
    <s v="X"/>
    <n v="155"/>
    <n v="155"/>
    <m/>
  </r>
  <r>
    <x v="15"/>
    <x v="3"/>
    <d v="2025-05-21T00:00:00"/>
    <d v="2025-05-21T00:00:00"/>
    <s v="DHS Annual Meeting"/>
    <x v="0"/>
    <s v="Hall of State"/>
    <s v="3939 Grand Avenue"/>
    <n v="75210"/>
    <n v="1"/>
    <s v="X"/>
    <n v="44"/>
    <n v="44"/>
    <m/>
  </r>
  <r>
    <x v="16"/>
    <x v="5"/>
    <d v="2025-05-21T00:00:00"/>
    <d v="2025-05-21T00:00:00"/>
    <s v="Arts &amp; Letters Live"/>
    <x v="0"/>
    <s v="Dallas Museum of Art"/>
    <s v="1717 N Harwood"/>
    <s v="75201"/>
    <n v="1"/>
    <n v="361"/>
    <m/>
    <n v="361"/>
    <m/>
  </r>
  <r>
    <x v="22"/>
    <x v="9"/>
    <d v="2025-05-21T00:00:00"/>
    <d v="2025-05-21T00:00:00"/>
    <s v="Guided Tour: Garland ISD"/>
    <x v="0"/>
    <s v="Nasher Sculpture Center"/>
    <s v="2001 Flora St. "/>
    <n v="75201"/>
    <n v="1"/>
    <m/>
    <n v="60"/>
    <n v="60"/>
    <m/>
  </r>
  <r>
    <x v="22"/>
    <x v="9"/>
    <d v="2025-05-21T00:00:00"/>
    <d v="2025-05-21T00:00:00"/>
    <s v="Guided Tour: Uplift Atlas Preparatory School"/>
    <x v="0"/>
    <s v="Nasher Sculpture Center"/>
    <s v="2001 Flora St. "/>
    <n v="75201"/>
    <n v="1"/>
    <m/>
    <n v="20"/>
    <n v="20"/>
    <m/>
  </r>
  <r>
    <x v="51"/>
    <x v="0"/>
    <d v="2025-05-21T00:00:00"/>
    <d v="2025-05-21T00:00:00"/>
    <s v="OutLoud Voices: Afterschool Arts Workshops"/>
    <x v="0"/>
    <s v="Bath House Cultural Center"/>
    <s v="521 E Lawther "/>
    <n v="75218"/>
    <n v="1"/>
    <n v="0"/>
    <n v="15"/>
    <n v="15"/>
    <m/>
  </r>
  <r>
    <x v="24"/>
    <x v="0"/>
    <d v="2025-05-21T00:00:00"/>
    <d v="2025-05-21T00:00:00"/>
    <s v="Family Science Night: Perot Museum Exhibits"/>
    <x v="0"/>
    <s v="Jill Stone Elementary School @ Vickery Meadow"/>
    <s v="6321 Ridgecrest Road"/>
    <s v="75231"/>
    <n v="1"/>
    <m/>
    <n v="380"/>
    <n v="380"/>
    <m/>
  </r>
  <r>
    <x v="24"/>
    <x v="0"/>
    <d v="2025-05-21T00:00:00"/>
    <d v="2025-05-21T00:00:00"/>
    <s v="TECH Truck "/>
    <x v="0"/>
    <s v="Children's Health Blast Off Into Summer"/>
    <s v="1935 Medical District Dr"/>
    <s v="75235"/>
    <n v="1"/>
    <m/>
    <n v="50"/>
    <n v="50"/>
    <m/>
  </r>
  <r>
    <x v="37"/>
    <x v="0"/>
    <d v="2025-05-21T00:00:00"/>
    <d v="2025-05-21T00:00:00"/>
    <s v="Poetry Stone Soup"/>
    <x v="0"/>
    <s v="Half Price Books "/>
    <s v="5803 Northwest Highway"/>
    <n v="75231"/>
    <n v="1"/>
    <n v="0"/>
    <n v="11"/>
    <n v="11"/>
    <m/>
  </r>
  <r>
    <x v="54"/>
    <x v="1"/>
    <d v="2025-05-21T00:00:00"/>
    <d v="2025-05-21T00:00:00"/>
    <s v="Pride Rehearsal"/>
    <x v="0"/>
    <s v="Uptown Players Offices"/>
    <s v="1327 Motor Circle"/>
    <n v="75207"/>
    <n v="1"/>
    <n v="0"/>
    <n v="8"/>
    <n v="8"/>
    <m/>
  </r>
  <r>
    <x v="32"/>
    <x v="8"/>
    <d v="2025-05-21T00:00:00"/>
    <d v="2025-05-21T00:00:00"/>
    <s v="USAFF preview member screening of &quot;Mission: Impossible - The Final Reckoning&quot; in IMAX"/>
    <x v="0"/>
    <s v="NorthPark AMC"/>
    <s v="8687 N Central Expwy"/>
    <n v="75225"/>
    <n v="1"/>
    <n v="0"/>
    <n v="350"/>
    <n v="350"/>
    <m/>
  </r>
  <r>
    <x v="43"/>
    <x v="5"/>
    <d v="2025-05-22T00:00:00"/>
    <d v="2025-05-22T00:00:00"/>
    <s v="Concerts for Seniors - Dallas Area"/>
    <x v="0"/>
    <s v="Sunrise Senior Living at Hillcrest: MC"/>
    <s v="13001 Hillcrest"/>
    <s v="75240"/>
    <n v="1"/>
    <n v="0"/>
    <n v="23"/>
    <n v="23"/>
    <m/>
  </r>
  <r>
    <x v="43"/>
    <x v="5"/>
    <d v="2025-05-22T00:00:00"/>
    <d v="2025-05-22T00:00:00"/>
    <s v="Concerts for Seniors - Dallas Area"/>
    <x v="0"/>
    <s v="Sunrise Senior Living at Hillcrest: AL"/>
    <s v="13001 Hillcrest"/>
    <s v="75240"/>
    <n v="1"/>
    <n v="0"/>
    <n v="27"/>
    <n v="27"/>
    <m/>
  </r>
  <r>
    <x v="20"/>
    <x v="0"/>
    <d v="2025-05-22T00:00:00"/>
    <d v="2025-05-22T00:00:00"/>
    <s v="Verizon Small Business Funding and Digital Resources Workshop"/>
    <x v="1"/>
    <s v="African American Museum"/>
    <s v="3536 Grand Avenue"/>
    <n v="75210"/>
    <n v="1"/>
    <m/>
    <n v="42"/>
    <n v="42"/>
    <m/>
  </r>
  <r>
    <x v="37"/>
    <x v="0"/>
    <d v="2025-05-22T00:00:00"/>
    <d v="2025-05-22T00:00:00"/>
    <s v="2425-101A CAVARTS Writing Workshop "/>
    <x v="1"/>
    <s v="Virtual"/>
    <s v="Virtual"/>
    <s v="Virtual"/>
    <n v="1"/>
    <n v="0"/>
    <n v="10"/>
    <n v="10"/>
    <m/>
  </r>
  <r>
    <x v="0"/>
    <x v="1"/>
    <d v="2025-05-22T00:00:00"/>
    <d v="2025-05-22T00:00:00"/>
    <s v="Children's Professional Ballet Folklorico Company"/>
    <x v="0"/>
    <s v="Anita Martinez Recreation Center"/>
    <s v="3212 N Winnetka Ave, Dallas, TX 75212"/>
    <m/>
    <n v="1"/>
    <n v="11"/>
    <n v="0"/>
    <n v="11"/>
    <m/>
  </r>
  <r>
    <x v="1"/>
    <x v="0"/>
    <d v="2025-05-22T00:00:00"/>
    <d v="2025-05-22T00:00:00"/>
    <s v="Streamliners ECRR"/>
    <x v="0"/>
    <s v="Bayles Elementary (DISD)"/>
    <s v="2444 Telegraph Avenue Dallas TX"/>
    <n v="75228"/>
    <n v="14"/>
    <m/>
    <n v="155"/>
    <n v="155"/>
    <m/>
  </r>
  <r>
    <x v="7"/>
    <x v="0"/>
    <d v="2025-05-22T00:00:00"/>
    <d v="2025-05-22T00:00:00"/>
    <s v="Thriving Minds After School "/>
    <x v="0"/>
    <s v="Anne Frank Elementary School"/>
    <s v="5201 Celestial Rd"/>
    <n v="75254"/>
    <n v="1"/>
    <n v="0"/>
    <n v="31"/>
    <n v="31"/>
    <m/>
  </r>
  <r>
    <x v="7"/>
    <x v="0"/>
    <d v="2025-05-22T00:00:00"/>
    <d v="2025-05-22T00:00:00"/>
    <s v="Thriving Minds After School"/>
    <x v="0"/>
    <s v="Lakewood Elementary School"/>
    <s v="3000 Hillbrook St"/>
    <n v="75214"/>
    <n v="1"/>
    <n v="0"/>
    <n v="29"/>
    <n v="29"/>
    <m/>
  </r>
  <r>
    <x v="7"/>
    <x v="0"/>
    <d v="2025-05-22T00:00:00"/>
    <d v="2025-05-22T00:00:00"/>
    <s v="Thriving Minds After School"/>
    <x v="0"/>
    <s v="Nathan Adams Elementary School"/>
    <s v="12600 Welch Rd"/>
    <n v="75244"/>
    <n v="1"/>
    <n v="0"/>
    <n v="15"/>
    <n v="15"/>
    <m/>
  </r>
  <r>
    <x v="7"/>
    <x v="0"/>
    <d v="2025-05-22T00:00:00"/>
    <d v="2025-05-22T00:00:00"/>
    <s v="Thriving Minds After School"/>
    <x v="0"/>
    <s v="Montessori Academy at Onesimo Hernandez"/>
    <s v="5555 Maple Ave"/>
    <n v="75235"/>
    <n v="1"/>
    <n v="0"/>
    <n v="42"/>
    <n v="42"/>
    <m/>
  </r>
  <r>
    <x v="7"/>
    <x v="0"/>
    <d v="2025-05-22T00:00:00"/>
    <d v="2025-05-22T00:00:00"/>
    <s v="Thriving Minds After School"/>
    <x v="0"/>
    <s v="Prestonwood Montessori at E.D. Walker"/>
    <s v="5700 Wozencraft Dr"/>
    <s v=" 75230"/>
    <n v="1"/>
    <n v="0"/>
    <n v="51"/>
    <n v="51"/>
    <m/>
  </r>
  <r>
    <x v="7"/>
    <x v="0"/>
    <d v="2025-05-22T00:00:00"/>
    <d v="2025-05-22T00:00:00"/>
    <s v="Thriving Minds After School"/>
    <x v="0"/>
    <s v="Rosemont Lower School"/>
    <s v="1919 Stevens Forest Dr"/>
    <n v="75208"/>
    <n v="1"/>
    <n v="0"/>
    <n v="86"/>
    <n v="86"/>
    <m/>
  </r>
  <r>
    <x v="7"/>
    <x v="0"/>
    <d v="2025-05-22T00:00:00"/>
    <d v="2025-05-22T00:00:00"/>
    <s v="Thriving Minds After School"/>
    <x v="0"/>
    <s v="Rosemont Upper School"/>
    <s v="719 N Montclair Ave"/>
    <n v="75208"/>
    <n v="1"/>
    <n v="0"/>
    <n v="11"/>
    <n v="11"/>
    <m/>
  </r>
  <r>
    <x v="7"/>
    <x v="0"/>
    <d v="2025-05-22T00:00:00"/>
    <d v="2025-05-22T00:00:00"/>
    <s v="Thriving Minds After School"/>
    <x v="0"/>
    <s v="Harry C. Withers Elementary School"/>
    <s v="3959 Northhaven Rd"/>
    <n v="75229"/>
    <n v="1"/>
    <n v="0"/>
    <n v="61"/>
    <n v="61"/>
    <m/>
  </r>
  <r>
    <x v="34"/>
    <x v="5"/>
    <d v="2025-05-22T00:00:00"/>
    <d v="2025-05-22T00:00:00"/>
    <s v="Taking It to the Streets"/>
    <x v="0"/>
    <s v="Mockingbirg Station"/>
    <s v="5307 E Mockingbird Ln"/>
    <n v="75206"/>
    <n v="2"/>
    <n v="0"/>
    <n v="120"/>
    <n v="120"/>
    <m/>
  </r>
  <r>
    <x v="16"/>
    <x v="0"/>
    <d v="2025-05-22T00:00:00"/>
    <d v="2025-05-22T00:00:00"/>
    <s v="The Stewpot"/>
    <x v="0"/>
    <s v="Dallas Museum of Art"/>
    <s v="1717 N Harwood"/>
    <s v="75201"/>
    <n v="1"/>
    <m/>
    <n v="5"/>
    <n v="5"/>
    <m/>
  </r>
  <r>
    <x v="16"/>
    <x v="0"/>
    <d v="2025-05-22T00:00:00"/>
    <d v="2025-05-29T00:00:00"/>
    <s v="All Access Art"/>
    <x v="0"/>
    <s v="Dallas Museum of Art"/>
    <s v="1717 N Harwood"/>
    <s v="75201"/>
    <n v="3"/>
    <m/>
    <n v="42"/>
    <n v="42"/>
    <m/>
  </r>
  <r>
    <x v="22"/>
    <x v="9"/>
    <d v="2025-05-22T00:00:00"/>
    <d v="2025-05-22T00:00:00"/>
    <s v="Guided Tour: Pegasus School of Liberal Arts and Sciences"/>
    <x v="0"/>
    <s v="Nasher Sculpture Center"/>
    <s v="2001 Flora St. "/>
    <n v="75201"/>
    <n v="1"/>
    <m/>
    <n v="60"/>
    <n v="60"/>
    <m/>
  </r>
  <r>
    <x v="22"/>
    <x v="9"/>
    <d v="2025-05-22T00:00:00"/>
    <d v="2025-05-22T00:00:00"/>
    <s v="Guided Tour: Pegasus School of Liberal Arts and Sciences"/>
    <x v="0"/>
    <s v="Nasher Sculpture Center"/>
    <s v="2001 Flora St. "/>
    <n v="75201"/>
    <n v="1"/>
    <m/>
    <n v="60"/>
    <n v="60"/>
    <m/>
  </r>
  <r>
    <x v="24"/>
    <x v="0"/>
    <d v="2025-05-22T00:00:00"/>
    <d v="2025-05-22T00:00:00"/>
    <s v="Onsite Lab: Solar Superstars"/>
    <x v="0"/>
    <s v="Perot Museum of Nature and Science"/>
    <s v="2201 N Field Street"/>
    <n v="75201"/>
    <n v="1"/>
    <n v="10"/>
    <n v="2"/>
    <n v="12"/>
    <m/>
  </r>
  <r>
    <x v="42"/>
    <x v="0"/>
    <d v="2025-05-22T00:00:00"/>
    <d v="2025-05-22T00:00:00"/>
    <s v="Master Class with Doug Varone and Dancers (Ryan Yamauchi)"/>
    <x v="0"/>
    <s v="BTWHSPVA"/>
    <s v="2501 Flora St."/>
    <n v="75201"/>
    <n v="1"/>
    <n v="0"/>
    <n v="40"/>
    <n v="40"/>
    <m/>
  </r>
  <r>
    <x v="42"/>
    <x v="1"/>
    <d v="2025-05-22T00:00:00"/>
    <d v="2025-05-23T00:00:00"/>
    <s v="Doug Varone and Dancers Rehearsal"/>
    <x v="0"/>
    <s v="BTWHSPVA"/>
    <s v="2501 Flora St."/>
    <n v="75201"/>
    <n v="2"/>
    <n v="0"/>
    <n v="16"/>
    <n v="16"/>
    <m/>
  </r>
  <r>
    <x v="32"/>
    <x v="8"/>
    <d v="2025-05-22T00:00:00"/>
    <d v="2025-05-22T00:00:00"/>
    <s v="USAFF meet the filmmakers screening of &quot;Mission: Impossible - The Final Reckoning&quot; (with TOM CRUISE and CHRISTOPHER MCQUARRIE in attendance for introduction)"/>
    <x v="0"/>
    <s v="NorthPark AMC"/>
    <s v="8687 N Central Expwy"/>
    <n v="75225"/>
    <n v="2"/>
    <n v="0"/>
    <n v="205"/>
    <n v="205"/>
    <m/>
  </r>
  <r>
    <x v="1"/>
    <x v="0"/>
    <d v="2025-05-23T00:00:00"/>
    <d v="2025-05-30T00:00:00"/>
    <s v="Song Creation"/>
    <x v="0"/>
    <s v="Our Lady of Perpetual Help"/>
    <s v="7625 Cortland Avenue Dallas, TX"/>
    <n v="75235"/>
    <n v="6"/>
    <n v="62"/>
    <m/>
    <n v="62"/>
    <m/>
  </r>
  <r>
    <x v="16"/>
    <x v="0"/>
    <d v="2025-05-23T00:00:00"/>
    <d v="2025-05-23T00:00:00"/>
    <s v="Art Kits"/>
    <x v="0"/>
    <s v="West Dallas Multipurpose Center"/>
    <s v="2828 Fish Trap Rd"/>
    <s v="75212"/>
    <n v="1"/>
    <m/>
    <n v="50"/>
    <n v="50"/>
    <m/>
  </r>
  <r>
    <x v="24"/>
    <x v="0"/>
    <d v="2025-05-23T00:00:00"/>
    <d v="2025-05-23T00:00:00"/>
    <s v="TECH Truck "/>
    <x v="0"/>
    <s v="Trinity Basin Preparatory - Tyler Campus"/>
    <s v="915 W 9th St"/>
    <s v="75208"/>
    <n v="1"/>
    <m/>
    <n v="20"/>
    <n v="20"/>
    <m/>
  </r>
  <r>
    <x v="42"/>
    <x v="5"/>
    <d v="2025-05-23T00:00:00"/>
    <d v="2025-05-23T00:00:00"/>
    <s v="Doug Varone and Dancers Performance"/>
    <x v="0"/>
    <s v="Winspear Opera House"/>
    <s v="2403 Flora St."/>
    <n v="75201"/>
    <n v="1"/>
    <n v="508"/>
    <n v="112"/>
    <n v="620"/>
    <m/>
  </r>
  <r>
    <x v="42"/>
    <x v="5"/>
    <d v="2025-05-23T00:00:00"/>
    <d v="2025-05-23T00:00:00"/>
    <s v="Santos Salon with Doug Varone"/>
    <x v="0"/>
    <s v="Winspear Opera House"/>
    <s v="2403 Flora St."/>
    <n v="75201"/>
    <n v="1"/>
    <n v="0"/>
    <n v="80"/>
    <n v="80"/>
    <m/>
  </r>
  <r>
    <x v="42"/>
    <x v="3"/>
    <d v="2025-05-23T00:00:00"/>
    <d v="2025-05-23T00:00:00"/>
    <s v="Doug Varone and Dancers Post-Performance Artist Talkback"/>
    <x v="0"/>
    <s v="Winspear Opera House"/>
    <s v="2503 Flora St."/>
    <n v="75201"/>
    <n v="1"/>
    <n v="0"/>
    <n v="70"/>
    <n v="70"/>
    <m/>
  </r>
  <r>
    <x v="26"/>
    <x v="3"/>
    <d v="2025-05-23T00:00:00"/>
    <d v="2025-05-23T00:00:00"/>
    <s v="Jezz Festival Walkthrough Mtg."/>
    <x v="0"/>
    <s v="TBAAL "/>
    <s v="1309 Canton Street"/>
    <n v="75202"/>
    <n v="1"/>
    <n v="0"/>
    <n v="29"/>
    <n v="29"/>
    <m/>
  </r>
  <r>
    <x v="26"/>
    <x v="5"/>
    <d v="2025-05-23T00:00:00"/>
    <d v="2025-05-23T00:00:00"/>
    <s v="Ms. Gay US of A Pageant"/>
    <x v="0"/>
    <s v="TBAAL "/>
    <s v="1309 Canton Street"/>
    <n v="75202"/>
    <n v="1"/>
    <n v="780"/>
    <n v="0"/>
    <n v="780"/>
    <m/>
  </r>
  <r>
    <x v="28"/>
    <x v="5"/>
    <d v="2025-05-23T00:00:00"/>
    <d v="2025-05-25T00:00:00"/>
    <s v="SHAMS"/>
    <x v="0"/>
    <s v="Moody Performance Hall"/>
    <s v="2520 Flora St"/>
    <n v="75201"/>
    <n v="3"/>
    <n v="200"/>
    <n v="960"/>
    <n v="1160"/>
    <m/>
  </r>
  <r>
    <x v="28"/>
    <x v="3"/>
    <d v="2025-05-23T00:00:00"/>
    <d v="2025-05-23T00:00:00"/>
    <s v="SHAMS Q&amp;A"/>
    <x v="0"/>
    <s v="Moody Performance Hall"/>
    <s v="2520 Flora St"/>
    <n v="75201"/>
    <n v="1"/>
    <n v="150"/>
    <n v="50"/>
    <n v="200"/>
    <m/>
  </r>
  <r>
    <x v="46"/>
    <x v="5"/>
    <d v="2025-05-23T00:00:00"/>
    <d v="2025-05-25T00:00:00"/>
    <s v="SHAMS: A Love Story Told By Rumi Himself"/>
    <x v="0"/>
    <s v="Moody Performance Hall"/>
    <s v="2520 Flora St"/>
    <n v="75201"/>
    <n v="3"/>
    <n v="677"/>
    <n v="334"/>
    <n v="1011"/>
    <m/>
  </r>
  <r>
    <x v="42"/>
    <x v="5"/>
    <d v="2025-05-23T00:00:00"/>
    <d v="2025-05-23T00:00:00"/>
    <s v="Santos Salon with Doug Varone (Live Stream)"/>
    <x v="1"/>
    <s v="Virtual"/>
    <s v="Virtual"/>
    <s v="Virtual"/>
    <n v="1"/>
    <n v="0"/>
    <n v="122"/>
    <n v="122"/>
    <m/>
  </r>
  <r>
    <x v="37"/>
    <x v="0"/>
    <d v="2025-05-24T00:00:00"/>
    <d v="2025-05-24T00:00:00"/>
    <s v="Saturday Stone Soup"/>
    <x v="1"/>
    <s v="Virtual"/>
    <s v="Virtual"/>
    <s v="Virtual"/>
    <n v="1"/>
    <n v="0"/>
    <n v="7"/>
    <n v="7"/>
    <m/>
  </r>
  <r>
    <x v="0"/>
    <x v="1"/>
    <d v="2025-05-24T00:00:00"/>
    <d v="2025-05-24T00:00:00"/>
    <s v="Mini Professional Ballet Folklorico Company"/>
    <x v="0"/>
    <s v="Anita Martinez Recreation Center"/>
    <s v="3212 N Winnetka Ave, Dallas, TX 75212"/>
    <m/>
    <n v="1"/>
    <n v="9"/>
    <n v="0"/>
    <n v="9"/>
    <m/>
  </r>
  <r>
    <x v="0"/>
    <x v="0"/>
    <d v="2025-05-24T00:00:00"/>
    <d v="2025-05-24T00:00:00"/>
    <s v="ANMBF Dance Academy Ballet Folklorico Toddlers 9:30 AM"/>
    <x v="0"/>
    <s v="Anita Martinez Recreation Center"/>
    <s v="3212 N Winnetka Ave, Dallas, TX 75212"/>
    <m/>
    <n v="1"/>
    <n v="22"/>
    <n v="0"/>
    <n v="22"/>
    <m/>
  </r>
  <r>
    <x v="0"/>
    <x v="0"/>
    <d v="2025-05-24T00:00:00"/>
    <d v="2025-05-24T00:00:00"/>
    <s v="ANMBF Dance Academy Classical Ballet Kids 9:30 AM"/>
    <x v="0"/>
    <s v="Anita Martinez Recreation Center"/>
    <s v="3212 N Winnetka Ave, Dallas, TX 75212"/>
    <m/>
    <n v="1"/>
    <n v="8"/>
    <n v="0"/>
    <n v="8"/>
    <m/>
  </r>
  <r>
    <x v="0"/>
    <x v="0"/>
    <d v="2025-05-24T00:00:00"/>
    <d v="2025-05-24T00:00:00"/>
    <s v="ANMBF Dance Academy Ballet Folklorico Kids 10:30 AM"/>
    <x v="0"/>
    <s v="Anita Martinez Recreation Center"/>
    <s v="3212 N Winnetka Ave, Dallas, TX 75212"/>
    <m/>
    <n v="1"/>
    <n v="22"/>
    <n v="0"/>
    <n v="22"/>
    <m/>
  </r>
  <r>
    <x v="0"/>
    <x v="0"/>
    <d v="2025-05-24T00:00:00"/>
    <d v="2025-05-24T00:00:00"/>
    <s v="ANMBF Dance Academy Classical Ballet Toddlers 10:30 AM"/>
    <x v="0"/>
    <s v="Anita Martinez Recreation Center"/>
    <s v="3212 N Winnetka Ave, Dallas, TX 75212"/>
    <m/>
    <n v="1"/>
    <n v="13"/>
    <n v="0"/>
    <n v="13"/>
    <m/>
  </r>
  <r>
    <x v="0"/>
    <x v="0"/>
    <d v="2025-05-24T00:00:00"/>
    <d v="2025-05-24T00:00:00"/>
    <s v="ANMBF Dance Academy Ballet Folklorico Teen and Adult 11:30 AM"/>
    <x v="0"/>
    <s v="Anita Martinez Recreation Center"/>
    <s v="3212 N Winnetka Ave, Dallas, TX 75212"/>
    <m/>
    <n v="1"/>
    <n v="11"/>
    <n v="0"/>
    <n v="11"/>
    <m/>
  </r>
  <r>
    <x v="0"/>
    <x v="0"/>
    <d v="2025-05-24T00:00:00"/>
    <d v="2025-05-24T00:00:00"/>
    <s v="ANMBF Dance Academy Ballet Folklorico Kids Intermediate 11:30 AM"/>
    <x v="0"/>
    <s v="Anita Martinez Recreation Center"/>
    <s v="3212 N Winnetka Ave, Dallas, TX 75212"/>
    <m/>
    <n v="1"/>
    <n v="7"/>
    <n v="0"/>
    <n v="7"/>
    <m/>
  </r>
  <r>
    <x v="0"/>
    <x v="0"/>
    <d v="2025-05-24T00:00:00"/>
    <d v="2025-05-24T00:00:00"/>
    <s v="ANMBF Dance Academy Ballet Folklorico Teen and Adult Intermediate 12:30 PM"/>
    <x v="0"/>
    <s v="Anita Martinez Recreation Center"/>
    <s v="3212 N Winnetka Ave, Dallas, TX 75212"/>
    <m/>
    <n v="1"/>
    <n v="5"/>
    <n v="0"/>
    <n v="5"/>
    <m/>
  </r>
  <r>
    <x v="7"/>
    <x v="0"/>
    <d v="2025-05-24T00:00:00"/>
    <d v="2025-05-24T00:00:00"/>
    <s v="The Fellowship Initiative"/>
    <x v="0"/>
    <s v="Big Thought HQ"/>
    <s v="1409 Botham Jean Blvd., Suite 1015"/>
    <n v="75215"/>
    <n v="1"/>
    <n v="0"/>
    <n v="22"/>
    <n v="22"/>
    <m/>
  </r>
  <r>
    <x v="9"/>
    <x v="0"/>
    <d v="2025-05-24T00:00:00"/>
    <d v="2025-05-24T00:00:00"/>
    <s v="Mexican Arts &amp; Crafts"/>
    <x v="0"/>
    <s v="Fair Park"/>
    <s v="3535 Grand Ave. Dallas"/>
    <n v="75210"/>
    <n v="1"/>
    <n v="104"/>
    <m/>
    <n v="104"/>
    <m/>
  </r>
  <r>
    <x v="34"/>
    <x v="5"/>
    <d v="2025-05-24T00:00:00"/>
    <d v="2025-05-24T00:00:00"/>
    <s v="Taking It to the Streets"/>
    <x v="0"/>
    <s v="Mockingbirg Station"/>
    <s v="5307 E Mockingbird Ln"/>
    <n v="75206"/>
    <n v="2"/>
    <n v="0"/>
    <n v="220"/>
    <n v="220"/>
    <m/>
  </r>
  <r>
    <x v="24"/>
    <x v="0"/>
    <d v="2025-05-24T00:00:00"/>
    <d v="2025-05-24T00:00:00"/>
    <s v="TECH Truck "/>
    <x v="0"/>
    <s v="Children's Museum"/>
    <s v="2201 N Field St"/>
    <s v="75201"/>
    <n v="1"/>
    <m/>
    <n v="24"/>
    <n v="24"/>
    <m/>
  </r>
  <r>
    <x v="49"/>
    <x v="1"/>
    <d v="2025-05-24T00:00:00"/>
    <d v="2025-05-24T00:00:00"/>
    <s v="Bandan Koro Rehearsal "/>
    <x v="0"/>
    <s v="Sammons Center for the Arts"/>
    <s v="3630 Harry Hines Blvd"/>
    <n v="75219"/>
    <n v="1"/>
    <n v="0"/>
    <n v="20"/>
    <n v="20"/>
    <m/>
  </r>
  <r>
    <x v="49"/>
    <x v="0"/>
    <d v="2025-05-24T00:00:00"/>
    <d v="2025-05-24T00:00:00"/>
    <s v="BK Saturdays - Bandan Koro Community Class "/>
    <x v="0"/>
    <s v="Sammons Center for the Arts"/>
    <s v="3630 Harry Hines Blvd"/>
    <n v="75219"/>
    <n v="1"/>
    <n v="0"/>
    <n v="40"/>
    <n v="40"/>
    <m/>
  </r>
  <r>
    <x v="49"/>
    <x v="4"/>
    <d v="2025-05-24T00:00:00"/>
    <d v="2025-05-24T00:00:00"/>
    <s v="Spring Rites of Passage - Performance"/>
    <x v="0"/>
    <s v="Friendship West Baptist Church"/>
    <s v="2020 W Wheatland Rd, Dallas, TX "/>
    <n v="75232"/>
    <n v="1"/>
    <n v="0"/>
    <n v="250"/>
    <n v="250"/>
    <m/>
  </r>
  <r>
    <x v="26"/>
    <x v="3"/>
    <d v="2025-05-24T00:00:00"/>
    <d v="2025-05-24T00:00:00"/>
    <s v="Henry Graduation Party"/>
    <x v="0"/>
    <s v="TBAAL "/>
    <s v="1309 Canton Street"/>
    <n v="752022"/>
    <n v="1"/>
    <n v="121"/>
    <m/>
    <n v="121"/>
    <m/>
  </r>
  <r>
    <x v="48"/>
    <x v="0"/>
    <d v="2025-05-25T00:00:00"/>
    <d v="2025-05-25T00:00:00"/>
    <s v="PFF Youth Leadership Program"/>
    <x v="1"/>
    <s v="Zoom"/>
    <s v="-"/>
    <s v="-"/>
    <n v="1"/>
    <n v="0"/>
    <n v="26"/>
    <n v="26"/>
    <m/>
  </r>
  <r>
    <x v="2"/>
    <x v="0"/>
    <d v="2025-05-25T00:00:00"/>
    <d v="2025-05-25T00:00:00"/>
    <s v="Collective Reflections Movement Workshop"/>
    <x v="0"/>
    <s v="Arts Mission Oak Cliff"/>
    <s v="410 S Windomere Ave"/>
    <n v="75208"/>
    <n v="1"/>
    <n v="6"/>
    <m/>
    <n v="6"/>
    <m/>
  </r>
  <r>
    <x v="15"/>
    <x v="3"/>
    <d v="2025-05-25T00:00:00"/>
    <d v="2025-05-25T00:00:00"/>
    <s v="Quinceanera"/>
    <x v="0"/>
    <s v="Hall of State"/>
    <s v="3939 Grand Avenue"/>
    <n v="75210"/>
    <n v="1"/>
    <s v="X"/>
    <n v="112"/>
    <n v="112"/>
    <m/>
  </r>
  <r>
    <x v="16"/>
    <x v="0"/>
    <d v="2025-05-25T00:00:00"/>
    <d v="2025-05-25T00:00:00"/>
    <s v="Mental Health Awareness Month"/>
    <x v="0"/>
    <s v="Dallas Museum of Art"/>
    <s v="1717 N Harwood"/>
    <s v="75201"/>
    <n v="1"/>
    <m/>
    <n v="14"/>
    <n v="14"/>
    <m/>
  </r>
  <r>
    <x v="41"/>
    <x v="0"/>
    <d v="2025-05-25T00:00:00"/>
    <d v="2025-05-25T00:00:00"/>
    <s v="PatioLive!"/>
    <x v="0"/>
    <s v="Legacy Midtown Park"/>
    <s v="8240 Manderville Lane "/>
    <n v="75231"/>
    <n v="1"/>
    <m/>
    <n v="24"/>
    <n v="24"/>
    <m/>
  </r>
  <r>
    <x v="43"/>
    <x v="5"/>
    <d v="2025-05-26T00:00:00"/>
    <d v="2025-05-26T00:00:00"/>
    <s v="Concerts for Seniors - Dallas Area"/>
    <x v="0"/>
    <s v="Villa at Mountain View"/>
    <s v="2918 Duncanville Road"/>
    <s v="75211"/>
    <n v="1"/>
    <n v="0"/>
    <n v="12"/>
    <n v="12"/>
    <m/>
  </r>
  <r>
    <x v="43"/>
    <x v="5"/>
    <d v="2025-05-26T00:00:00"/>
    <d v="2025-05-26T00:00:00"/>
    <s v="Concerts for Seniors - Dallas Area"/>
    <x v="0"/>
    <s v="Villa at Mountain View"/>
    <s v="2918 Duncanville Road"/>
    <s v="75211"/>
    <n v="1"/>
    <n v="0"/>
    <n v="12"/>
    <n v="12"/>
    <m/>
  </r>
  <r>
    <x v="43"/>
    <x v="5"/>
    <d v="2025-05-26T00:00:00"/>
    <d v="2025-05-26T00:00:00"/>
    <s v="Concerts for Seniors - Dallas Area"/>
    <x v="0"/>
    <s v="Brentwood Place One"/>
    <s v="3505 South Buckner"/>
    <s v="75227"/>
    <n v="1"/>
    <n v="0"/>
    <n v="35"/>
    <n v="35"/>
    <m/>
  </r>
  <r>
    <x v="43"/>
    <x v="5"/>
    <d v="2025-05-26T00:00:00"/>
    <d v="2025-05-26T00:00:00"/>
    <s v="Concerts for Seniors - Dallas Area"/>
    <x v="0"/>
    <s v="Brentwood Place Three"/>
    <s v="3505 South Buckner"/>
    <s v="75227"/>
    <n v="1"/>
    <n v="0"/>
    <n v="25"/>
    <n v="25"/>
    <m/>
  </r>
  <r>
    <x v="5"/>
    <x v="2"/>
    <d v="2025-05-26T00:00:00"/>
    <d v="2025-05-31T00:00:00"/>
    <s v="BNTC Classes"/>
    <x v="0"/>
    <s v="BNT Studios"/>
    <s v="10675 E. Northwest Higway, Suite 2400"/>
    <n v="75238"/>
    <n v="17"/>
    <n v="54"/>
    <n v="13"/>
    <n v="67"/>
    <m/>
  </r>
  <r>
    <x v="5"/>
    <x v="1"/>
    <d v="2025-05-26T00:00:00"/>
    <d v="2025-05-31T00:00:00"/>
    <s v="Future Voices"/>
    <x v="0"/>
    <s v="BNT Studios"/>
    <s v="10675 E. Northwest Higway, Suite 2400"/>
    <n v="75238"/>
    <n v="5"/>
    <n v="0"/>
    <n v="15"/>
    <n v="15"/>
    <m/>
  </r>
  <r>
    <x v="14"/>
    <x v="9"/>
    <d v="2025-05-26T00:00:00"/>
    <d v="2025-05-26T00:00:00"/>
    <s v="Cultivated Learning Society Homeschool Co-op"/>
    <x v="0"/>
    <s v="The Sixth Floor Museum at Dealey Plaza"/>
    <s v="411 Elm Street"/>
    <n v="75202"/>
    <n v="1"/>
    <n v="34"/>
    <n v="3"/>
    <n v="37"/>
    <m/>
  </r>
  <r>
    <x v="38"/>
    <x v="8"/>
    <d v="2025-05-26T00:00:00"/>
    <d v="2025-05-26T00:00:00"/>
    <s v="Backlist Book Club"/>
    <x v="0"/>
    <s v="Deep Vellum"/>
    <s v="Deep Vellum"/>
    <n v="75226"/>
    <n v="1"/>
    <n v="0"/>
    <n v="20"/>
    <n v="20"/>
    <m/>
  </r>
  <r>
    <x v="47"/>
    <x v="3"/>
    <d v="2025-05-26T00:00:00"/>
    <d v="2025-05-26T00:00:00"/>
    <s v="Fall Show Photoshoot"/>
    <x v="0"/>
    <s v="TD Studio"/>
    <s v="1230 River Bend Dr # 111"/>
    <n v="75247"/>
    <n v="1"/>
    <n v="0"/>
    <n v="3"/>
    <n v="3"/>
    <m/>
  </r>
  <r>
    <x v="26"/>
    <x v="7"/>
    <d v="2025-05-26T00:00:00"/>
    <d v="2025-05-31T00:00:00"/>
    <s v="History of TBAAL"/>
    <x v="0"/>
    <s v="TBAAL "/>
    <s v="1309 Canton Street"/>
    <n v="75202"/>
    <n v="1"/>
    <n v="0"/>
    <n v="2168"/>
    <n v="2168"/>
    <m/>
  </r>
  <r>
    <x v="32"/>
    <x v="8"/>
    <d v="2025-05-26T00:00:00"/>
    <d v="2025-05-26T00:00:00"/>
    <s v="USAFF co-presents Musical Mondays series screening of &quot;On the Town!&quot; (presented with the Angelika Dallas)"/>
    <x v="0"/>
    <s v="Angelika Film Center Dallas"/>
    <s v="5321 E Mockingbird Ln"/>
    <n v="75206"/>
    <n v="1"/>
    <n v="98"/>
    <n v="0"/>
    <n v="98"/>
    <m/>
  </r>
  <r>
    <x v="0"/>
    <x v="0"/>
    <d v="2025-05-27T00:00:00"/>
    <d v="2025-05-27T00:00:00"/>
    <s v="Zumba Gold"/>
    <x v="1"/>
    <s v="Zoom"/>
    <m/>
    <m/>
    <n v="1"/>
    <n v="0"/>
    <n v="514"/>
    <n v="514"/>
    <m/>
  </r>
  <r>
    <x v="7"/>
    <x v="0"/>
    <d v="2025-05-27T00:00:00"/>
    <d v="2025-05-27T00:00:00"/>
    <s v="NOYI Session 2"/>
    <x v="1"/>
    <s v="Virtual"/>
    <s v="Virtual"/>
    <s v="Virtual"/>
    <n v="1"/>
    <n v="0"/>
    <n v="23"/>
    <n v="23"/>
    <m/>
  </r>
  <r>
    <x v="37"/>
    <x v="0"/>
    <d v="2025-05-27T00:00:00"/>
    <d v="2025-05-27T00:00:00"/>
    <s v="2425-102A Cancer Support North Texas"/>
    <x v="1"/>
    <s v="Virtual"/>
    <s v="Virtual"/>
    <s v="Virtual"/>
    <n v="1"/>
    <n v="0"/>
    <n v="10"/>
    <n v="10"/>
    <m/>
  </r>
  <r>
    <x v="0"/>
    <x v="1"/>
    <d v="2025-05-27T00:00:00"/>
    <d v="2025-05-27T00:00:00"/>
    <s v="Professional Ballet Folklorico Company"/>
    <x v="0"/>
    <s v="Anita Martinez Recreation Center"/>
    <s v="3212 N Winnetka Ave, Dallas, TX 75212"/>
    <n v="75212"/>
    <n v="1"/>
    <n v="8"/>
    <n v="0"/>
    <n v="8"/>
    <m/>
  </r>
  <r>
    <x v="1"/>
    <x v="2"/>
    <d v="2025-05-27T00:00:00"/>
    <d v="2025-05-27T00:00:00"/>
    <s v="Identity of Music"/>
    <x v="0"/>
    <s v="Our Lady of Perpetual Help"/>
    <s v="7625 Cortland Avenue Dallas, TX"/>
    <n v="75235"/>
    <n v="12"/>
    <n v="110"/>
    <m/>
    <n v="110"/>
    <m/>
  </r>
  <r>
    <x v="50"/>
    <x v="2"/>
    <d v="2025-05-27T00:00:00"/>
    <d v="2025-05-30T00:00:00"/>
    <s v="Art Extravaganza Camp"/>
    <x v="0"/>
    <s v="Color Me Empowered HQ"/>
    <s v="2101 West Clarendon"/>
    <n v="75208"/>
    <n v="5"/>
    <n v="0"/>
    <n v="17"/>
    <n v="17"/>
    <m/>
  </r>
  <r>
    <x v="13"/>
    <x v="0"/>
    <d v="2025-05-27T00:00:00"/>
    <d v="2025-05-30T00:00:00"/>
    <s v="Showbiz Summer-classes"/>
    <x v="0"/>
    <s v="Rosewood Center for Family Arts"/>
    <s v="5938 Skillman St"/>
    <n v="75231"/>
    <n v="20"/>
    <n v="41"/>
    <n v="2"/>
    <n v="43"/>
    <m/>
  </r>
  <r>
    <x v="14"/>
    <x v="9"/>
    <d v="2025-05-27T00:00:00"/>
    <d v="2025-05-27T00:00:00"/>
    <s v="St. George's Episcopal School"/>
    <x v="0"/>
    <s v="The Sixth Floor Museum at Dealey Plaza"/>
    <s v="411 Elm Street"/>
    <n v="75202"/>
    <n v="1"/>
    <n v="16"/>
    <n v="2"/>
    <n v="18"/>
    <m/>
  </r>
  <r>
    <x v="14"/>
    <x v="0"/>
    <d v="2025-05-27T00:00:00"/>
    <d v="2025-05-27T00:00:00"/>
    <s v="St. George's Episcopal School"/>
    <x v="0"/>
    <s v="The Sixth Floor Museum at Dealey Plaza"/>
    <s v="411 Elm Street"/>
    <n v="75202"/>
    <n v="1"/>
    <n v="18"/>
    <n v="0"/>
    <n v="18"/>
    <m/>
  </r>
  <r>
    <x v="39"/>
    <x v="2"/>
    <d v="2025-05-27T00:00:00"/>
    <d v="2025-05-30T00:00:00"/>
    <s v="DISD/GDYO Mariachi Camp 2025"/>
    <x v="0"/>
    <s v="Greiner Middle School"/>
    <s v="501 S Edgefield Ave"/>
    <n v="75208"/>
    <n v="1"/>
    <n v="0"/>
    <n v="150"/>
    <n v="150"/>
    <m/>
  </r>
  <r>
    <x v="55"/>
    <x v="1"/>
    <d v="2025-05-27T00:00:00"/>
    <d v="2025-05-31T00:00:00"/>
    <s v="AIN'T NO MO Rehearsals &amp; Tech"/>
    <x v="0"/>
    <s v="Frank's Place/Dallas Theater Center"/>
    <s v="3636 Turtle Creek Boulevard"/>
    <n v="75204"/>
    <n v="5"/>
    <n v="0"/>
    <n v="21"/>
    <n v="21"/>
    <m/>
  </r>
  <r>
    <x v="26"/>
    <x v="3"/>
    <d v="2025-05-27T00:00:00"/>
    <d v="2025-05-27T00:00:00"/>
    <s v="Company Retreat"/>
    <x v="0"/>
    <s v="Off-site"/>
    <s v="N/A"/>
    <s v="N/A"/>
    <n v="0"/>
    <n v="1"/>
    <n v="21"/>
    <n v="21"/>
    <m/>
  </r>
  <r>
    <x v="31"/>
    <x v="1"/>
    <d v="2025-05-27T00:00:00"/>
    <d v="2025-05-27T00:00:00"/>
    <s v="Disney Pride Rehearsal"/>
    <x v="0"/>
    <s v="First Presbyterian Church"/>
    <s v="1835 Young Street"/>
    <n v="75201"/>
    <n v="1"/>
    <s v="N/A"/>
    <s v="N/A"/>
    <n v="0"/>
    <m/>
  </r>
  <r>
    <x v="32"/>
    <x v="8"/>
    <d v="2025-05-27T00:00:00"/>
    <d v="2025-05-27T00:00:00"/>
    <s v="USAFF preview member screening of &quot;Karate Kid: Legends&quot;"/>
    <x v="0"/>
    <s v="NorthPark AMC"/>
    <s v="8687 N Central Expwy"/>
    <n v="75225"/>
    <n v="1"/>
    <n v="0"/>
    <n v="205"/>
    <n v="205"/>
    <m/>
  </r>
  <r>
    <x v="9"/>
    <x v="3"/>
    <d v="2025-05-28T00:00:00"/>
    <d v="2025-05-28T00:00:00"/>
    <s v="Meeting SOY Camp"/>
    <x v="1"/>
    <s v="Virtual"/>
    <m/>
    <m/>
    <n v="1"/>
    <n v="6"/>
    <m/>
    <n v="6"/>
    <m/>
  </r>
  <r>
    <x v="0"/>
    <x v="0"/>
    <d v="2025-05-28T00:00:00"/>
    <d v="2025-05-28T00:00:00"/>
    <s v="Senior Ballet Folklorico Company"/>
    <x v="0"/>
    <s v="Exall Park Recreation Center"/>
    <s v="1355 Adair St, Dallas, TX"/>
    <n v="75204"/>
    <n v="1"/>
    <n v="3"/>
    <n v="0"/>
    <n v="3"/>
    <m/>
  </r>
  <r>
    <x v="0"/>
    <x v="1"/>
    <d v="2025-05-28T00:00:00"/>
    <d v="2025-05-28T00:00:00"/>
    <s v="Junior Professional Company"/>
    <x v="0"/>
    <s v="Anita Martinez Recreation Center"/>
    <s v="3212 N Winnetka Ave, Dallas, TX 75212"/>
    <m/>
    <n v="1"/>
    <n v="12"/>
    <n v="0"/>
    <n v="12"/>
    <m/>
  </r>
  <r>
    <x v="14"/>
    <x v="9"/>
    <d v="2025-05-28T00:00:00"/>
    <d v="2025-05-28T00:00:00"/>
    <s v="Sherwood Cass R-VIII"/>
    <x v="0"/>
    <s v="The Sixth Floor Museum at Dealey Plaza"/>
    <s v="411 Elm Street"/>
    <n v="75202"/>
    <n v="1"/>
    <n v="22"/>
    <n v="0"/>
    <n v="22"/>
    <m/>
  </r>
  <r>
    <x v="15"/>
    <x v="3"/>
    <d v="2025-05-28T00:00:00"/>
    <d v="2025-05-28T00:00:00"/>
    <s v="HiThium Event"/>
    <x v="0"/>
    <s v="Hall of State"/>
    <s v="3939 Grand Avenue"/>
    <n v="75210"/>
    <n v="1"/>
    <s v="X"/>
    <n v="234"/>
    <n v="234"/>
    <m/>
  </r>
  <r>
    <x v="22"/>
    <x v="0"/>
    <d v="2025-05-28T00:00:00"/>
    <d v="2025-05-28T00:00:00"/>
    <s v="Access Program: My Possibilities"/>
    <x v="0"/>
    <s v="Nasher Sculpture Center"/>
    <s v="2001 Flora St. "/>
    <n v="75201"/>
    <n v="1"/>
    <m/>
    <n v="15"/>
    <n v="15"/>
    <m/>
  </r>
  <r>
    <x v="26"/>
    <x v="1"/>
    <d v="2025-05-28T00:00:00"/>
    <d v="2025-05-28T00:00:00"/>
    <s v="Uplift School Graduation Rehearsals"/>
    <x v="0"/>
    <s v="TBAAL "/>
    <s v="1309 Canton Street"/>
    <n v="75202"/>
    <n v="1"/>
    <n v="1"/>
    <n v="721"/>
    <n v="722"/>
    <m/>
  </r>
  <r>
    <x v="32"/>
    <x v="8"/>
    <d v="2025-05-28T00:00:00"/>
    <d v="2025-05-28T00:00:00"/>
    <s v="USAFF preview member screening of &quot;The Life of Chuck&quot;"/>
    <x v="0"/>
    <s v="Angelika Film Center Dallas"/>
    <s v="5321 E Mockingbird Ln"/>
    <n v="75206"/>
    <n v="1"/>
    <n v="0"/>
    <n v="100"/>
    <n v="100"/>
    <m/>
  </r>
  <r>
    <x v="32"/>
    <x v="8"/>
    <d v="2025-05-28T00:00:00"/>
    <d v="2025-05-28T00:00:00"/>
    <s v="KidFilm/USAFF co-presents Studio Ghibli Fest screening of &quot;Whisper of the Heart&quot; (presented with the Angelika Dallas)"/>
    <x v="0"/>
    <s v="Angelika Film Center Dallas"/>
    <s v="5321 E Mockingbird Ln"/>
    <n v="75206"/>
    <n v="1"/>
    <n v="39"/>
    <n v="0"/>
    <n v="39"/>
    <m/>
  </r>
  <r>
    <x v="0"/>
    <x v="1"/>
    <d v="2025-05-29T00:00:00"/>
    <d v="2025-05-29T00:00:00"/>
    <s v="Children's Professional Ballet Folklorico Company"/>
    <x v="0"/>
    <s v="Anita Martinez Recreation Center"/>
    <s v="3212 N Winnetka Ave, Dallas, TX 75212"/>
    <m/>
    <n v="1"/>
    <n v="11"/>
    <n v="0"/>
    <n v="11"/>
    <m/>
  </r>
  <r>
    <x v="2"/>
    <x v="5"/>
    <d v="2025-05-29T00:00:00"/>
    <d v="2025-05-29T00:00:00"/>
    <s v="The Variety Show"/>
    <x v="0"/>
    <s v="Arts Mission Oak Cliff"/>
    <s v="410 S Windomere Ave"/>
    <n v="75208"/>
    <n v="1"/>
    <n v="6"/>
    <n v="6"/>
    <n v="12"/>
    <m/>
  </r>
  <r>
    <x v="38"/>
    <x v="5"/>
    <d v="2025-05-29T00:00:00"/>
    <d v="2025-05-29T00:00:00"/>
    <s v="The State of the Arts in North Texas and Beyond"/>
    <x v="0"/>
    <s v="Bishop Arts Theater Center"/>
    <s v="215 South Tyler Street"/>
    <n v="75208"/>
    <n v="1"/>
    <n v="0"/>
    <n v="100"/>
    <n v="100"/>
    <m/>
  </r>
  <r>
    <x v="22"/>
    <x v="9"/>
    <d v="2025-05-29T00:00:00"/>
    <d v="2025-05-29T00:00:00"/>
    <s v="Guided Visit: Primrose School Of Rowlett"/>
    <x v="0"/>
    <s v="Nasher Sculpture Center"/>
    <s v="2001 Flora St. "/>
    <n v="75201"/>
    <n v="1"/>
    <m/>
    <n v="39"/>
    <n v="39"/>
    <m/>
  </r>
  <r>
    <x v="47"/>
    <x v="3"/>
    <d v="2025-05-29T00:00:00"/>
    <d v="2025-05-29T00:00:00"/>
    <s v="State of the Arts Panel"/>
    <x v="0"/>
    <s v="Bishop Arts Theatre"/>
    <s v="215 S Tyler St"/>
    <n v="75208"/>
    <n v="1"/>
    <n v="0"/>
    <n v="150"/>
    <n v="150"/>
    <m/>
  </r>
  <r>
    <x v="41"/>
    <x v="0"/>
    <d v="2025-05-29T00:00:00"/>
    <d v="2025-05-29T00:00:00"/>
    <s v="The State Of The Arts In N Texas &amp; Beyond"/>
    <x v="0"/>
    <s v="Bishop Arts Theatre"/>
    <s v="215 S Tyler Street"/>
    <n v="75208"/>
    <n v="1"/>
    <m/>
    <n v="144"/>
    <n v="144"/>
    <m/>
  </r>
  <r>
    <x v="26"/>
    <x v="3"/>
    <d v="2025-05-29T00:00:00"/>
    <d v="2025-05-29T00:00:00"/>
    <s v="Uplift Hampton Graduation"/>
    <x v="0"/>
    <s v="TBAAL "/>
    <s v="1309 Canton Street"/>
    <n v="75202"/>
    <n v="1"/>
    <n v="1"/>
    <n v="1730"/>
    <n v="1730"/>
    <m/>
  </r>
  <r>
    <x v="26"/>
    <x v="3"/>
    <d v="2025-05-29T00:00:00"/>
    <d v="2025-05-29T00:00:00"/>
    <s v="Uplift Luna Graduation"/>
    <x v="0"/>
    <s v="TBAAL "/>
    <s v="1309 Canton Street"/>
    <n v="75202"/>
    <n v="1"/>
    <n v="1"/>
    <n v="1730"/>
    <n v="1730"/>
    <m/>
  </r>
  <r>
    <x v="32"/>
    <x v="8"/>
    <d v="2025-05-29T00:00:00"/>
    <d v="2025-05-29T00:00:00"/>
    <s v="KidFilm/USAFF co-presents Studio Ghibli Fest screening of &quot;Whisper of the Heart&quot; (presented with the Angelika Dallas)"/>
    <x v="0"/>
    <s v="Angelika Film Center Dallas"/>
    <s v="5321 E Mockingbird Ln"/>
    <n v="75206"/>
    <n v="1"/>
    <n v="18"/>
    <n v="0"/>
    <n v="18"/>
    <m/>
  </r>
  <r>
    <x v="11"/>
    <x v="1"/>
    <d v="2025-05-30T00:00:00"/>
    <d v="2025-05-31T00:00:00"/>
    <s v="Importance of Being Earnest Rehearsal"/>
    <x v="0"/>
    <s v="Samuel Grand Amphitheater"/>
    <s v="1500 Tenison PKWY"/>
    <n v="75223"/>
    <n v="2"/>
    <m/>
    <n v="33"/>
    <n v="33"/>
    <n v="14"/>
  </r>
  <r>
    <x v="43"/>
    <x v="5"/>
    <d v="2025-05-30T00:00:00"/>
    <d v="2025-05-30T00:00:00"/>
    <s v="Concerts for Seniors - Dallas Area"/>
    <x v="0"/>
    <s v="Vitality Living Preston Hollow: AL"/>
    <s v="11409 N. Central Expressway"/>
    <s v="75243"/>
    <n v="1"/>
    <n v="0"/>
    <n v="10"/>
    <n v="10"/>
    <m/>
  </r>
  <r>
    <x v="43"/>
    <x v="5"/>
    <d v="2025-05-30T00:00:00"/>
    <d v="2025-05-30T00:00:00"/>
    <s v="Concerts for Seniors - Dallas Area"/>
    <x v="0"/>
    <s v="Vitality Living Preston Hollow: AL"/>
    <s v="11409 N. Central Expressway"/>
    <s v="75243"/>
    <n v="1"/>
    <n v="0"/>
    <n v="10"/>
    <n v="10"/>
    <m/>
  </r>
  <r>
    <x v="2"/>
    <x v="5"/>
    <d v="2025-05-30T00:00:00"/>
    <d v="2025-05-30T00:00:00"/>
    <s v="STORIES"/>
    <x v="0"/>
    <s v="Arts Mission Oak Cliff"/>
    <s v="410 S Windomere Ave"/>
    <n v="75208"/>
    <n v="1"/>
    <n v="49"/>
    <n v="2"/>
    <n v="51"/>
    <m/>
  </r>
  <r>
    <x v="13"/>
    <x v="0"/>
    <d v="2025-05-30T00:00:00"/>
    <d v="2025-05-30T00:00:00"/>
    <s v="Showbiz Summer-performances"/>
    <x v="0"/>
    <s v="Rosewood Center for Family Arts"/>
    <s v="5938 Skillman St"/>
    <n v="75231"/>
    <n v="5"/>
    <m/>
    <n v="194"/>
    <n v="194"/>
    <m/>
  </r>
  <r>
    <x v="14"/>
    <x v="9"/>
    <d v="2025-05-30T00:00:00"/>
    <d v="2025-05-30T00:00:00"/>
    <s v="Tuloso Midway High School"/>
    <x v="0"/>
    <s v="The Sixth Floor Museum at Dealey Plaza"/>
    <s v="411 Elm Street"/>
    <n v="75202"/>
    <n v="1"/>
    <n v="79"/>
    <n v="0"/>
    <n v="79"/>
    <m/>
  </r>
  <r>
    <x v="15"/>
    <x v="3"/>
    <d v="2025-05-30T00:00:00"/>
    <d v="2025-05-30T00:00:00"/>
    <s v="Leonard MS (FW ISD)"/>
    <x v="0"/>
    <s v="Hall of State"/>
    <s v="3939 Grand Avenue"/>
    <n v="75210"/>
    <n v="1"/>
    <s v="X"/>
    <n v="19"/>
    <n v="19"/>
    <m/>
  </r>
  <r>
    <x v="26"/>
    <x v="3"/>
    <d v="2025-05-30T00:00:00"/>
    <d v="2025-05-30T00:00:00"/>
    <s v="Uplift Heights Graduation"/>
    <x v="0"/>
    <s v="TBAAL "/>
    <s v="1309 Canton Street"/>
    <n v="75202"/>
    <n v="1"/>
    <n v="1"/>
    <n v="1730"/>
    <n v="1730"/>
    <m/>
  </r>
  <r>
    <x v="26"/>
    <x v="3"/>
    <d v="2025-05-30T00:00:00"/>
    <d v="2025-05-30T00:00:00"/>
    <s v="Uplift Williams Graduation"/>
    <x v="0"/>
    <s v="TBAAL "/>
    <s v="1309 Canton Street"/>
    <n v="75202"/>
    <n v="1"/>
    <n v="1"/>
    <n v="1730"/>
    <n v="1730"/>
    <m/>
  </r>
  <r>
    <x v="26"/>
    <x v="3"/>
    <d v="2025-05-30T00:00:00"/>
    <d v="2025-05-30T00:00:00"/>
    <s v="Uplift Wisdom Graduation"/>
    <x v="0"/>
    <s v="TBAAL "/>
    <s v="1309 Canton Street"/>
    <n v="75202"/>
    <n v="1"/>
    <n v="1"/>
    <n v="1730"/>
    <n v="1730"/>
    <m/>
  </r>
  <r>
    <x v="26"/>
    <x v="5"/>
    <d v="2025-05-30T00:00:00"/>
    <d v="2025-05-30T00:00:00"/>
    <s v="Poets &amp; Jazz #6"/>
    <x v="0"/>
    <s v="TBAAL "/>
    <s v="1309 Canton Street"/>
    <n v="75202"/>
    <n v="1"/>
    <n v="94"/>
    <n v="0"/>
    <n v="94"/>
    <m/>
  </r>
  <r>
    <x v="18"/>
    <x v="5"/>
    <d v="2025-05-30T00:00:00"/>
    <d v="2025-05-30T00:00:00"/>
    <s v="Mocky Horror Picture Show Mocks Lawnmower Man"/>
    <x v="0"/>
    <s v="La Cantera Arts Conservatory"/>
    <s v="1050 N Westmoreland #328"/>
    <n v="75211"/>
    <n v="1"/>
    <n v="0"/>
    <n v="200"/>
    <n v="200"/>
    <m/>
  </r>
  <r>
    <x v="0"/>
    <x v="1"/>
    <d v="2025-05-31T00:00:00"/>
    <d v="2025-05-31T00:00:00"/>
    <s v="Mini Professional Ballet Folklorico Company"/>
    <x v="0"/>
    <s v="Anita Martinez Recreation Center"/>
    <s v="3212 N Winnetka Ave, Dallas, TX 75212"/>
    <m/>
    <n v="1"/>
    <n v="9"/>
    <n v="0"/>
    <n v="9"/>
    <m/>
  </r>
  <r>
    <x v="0"/>
    <x v="0"/>
    <d v="2025-05-31T00:00:00"/>
    <d v="2025-05-31T00:00:00"/>
    <s v="ANMBF Dance Academy Ballet Folklorico Toddlers 9:30 AM"/>
    <x v="0"/>
    <s v="Anita Martinez Recreation Center"/>
    <s v="3212 N Winnetka Ave, Dallas, TX 75212"/>
    <m/>
    <n v="1"/>
    <n v="22"/>
    <n v="0"/>
    <n v="22"/>
    <m/>
  </r>
  <r>
    <x v="0"/>
    <x v="0"/>
    <d v="2025-05-31T00:00:00"/>
    <d v="2025-05-31T00:00:00"/>
    <s v="ANMBF Dance Academy Classical Ballet Kids 9:30 AM"/>
    <x v="0"/>
    <s v="Anita Martinez Recreation Center"/>
    <s v="3212 N Winnetka Ave, Dallas, TX 75212"/>
    <m/>
    <n v="1"/>
    <n v="8"/>
    <n v="0"/>
    <n v="8"/>
    <m/>
  </r>
  <r>
    <x v="0"/>
    <x v="0"/>
    <d v="2025-05-31T00:00:00"/>
    <d v="2025-05-31T00:00:00"/>
    <s v="ANMBF Dance Academy Ballet Folklorico Kids 10:30 AM"/>
    <x v="0"/>
    <s v="Anita Martinez Recreation Center"/>
    <s v="3212 N Winnetka Ave, Dallas, TX 75212"/>
    <m/>
    <n v="1"/>
    <n v="22"/>
    <n v="0"/>
    <n v="22"/>
    <m/>
  </r>
  <r>
    <x v="0"/>
    <x v="0"/>
    <d v="2025-05-31T00:00:00"/>
    <d v="2025-05-31T00:00:00"/>
    <s v="ANMBF Dance Academy Classical Ballet Toddlers 10:30 AM"/>
    <x v="0"/>
    <s v="Anita Martinez Recreation Center"/>
    <s v="3212 N Winnetka Ave, Dallas, TX 75212"/>
    <m/>
    <n v="1"/>
    <n v="13"/>
    <n v="0"/>
    <n v="13"/>
    <m/>
  </r>
  <r>
    <x v="0"/>
    <x v="0"/>
    <d v="2025-05-31T00:00:00"/>
    <d v="2025-05-31T00:00:00"/>
    <s v="ANMBF Dance Academy Ballet Folklorico Teen and Adult 11:30 AM"/>
    <x v="0"/>
    <s v="Anita Martinez Recreation Center"/>
    <s v="3212 N Winnetka Ave, Dallas, TX 75212"/>
    <m/>
    <n v="1"/>
    <n v="11"/>
    <n v="0"/>
    <n v="11"/>
    <m/>
  </r>
  <r>
    <x v="0"/>
    <x v="0"/>
    <d v="2025-05-31T00:00:00"/>
    <d v="2025-05-31T00:00:00"/>
    <s v="ANMBF Dance Academy Ballet Folklorico Kids Intermediate 11:30 AM"/>
    <x v="0"/>
    <s v="Anita Martinez Recreation Center"/>
    <s v="3212 N Winnetka Ave, Dallas, TX 75212"/>
    <m/>
    <n v="1"/>
    <n v="7"/>
    <n v="0"/>
    <n v="7"/>
    <m/>
  </r>
  <r>
    <x v="0"/>
    <x v="0"/>
    <d v="2025-05-31T00:00:00"/>
    <d v="2025-05-31T00:00:00"/>
    <s v="ANMBF Dance Academy Ballet Folklorico Teen and Adult Intermediate 12:30 PM"/>
    <x v="0"/>
    <s v="Anita Martinez Recreation Center"/>
    <s v="3212 N Winnetka Ave, Dallas, TX 75212"/>
    <m/>
    <n v="1"/>
    <n v="5"/>
    <n v="0"/>
    <n v="5"/>
    <m/>
  </r>
  <r>
    <x v="2"/>
    <x v="0"/>
    <d v="2025-05-31T00:00:00"/>
    <d v="2025-05-31T00:00:00"/>
    <s v="Textile Play: Sashiko Stitch &amp; Dye Discovery w/ Chelita McDuffie"/>
    <x v="0"/>
    <s v="Arts Mission Oak Cliff"/>
    <s v="410 S Windomere Ave"/>
    <n v="75208"/>
    <n v="1"/>
    <n v="4"/>
    <m/>
    <n v="4"/>
    <m/>
  </r>
  <r>
    <x v="5"/>
    <x v="1"/>
    <d v="2025-05-31T00:00:00"/>
    <d v="2025-05-31T00:00:00"/>
    <s v="Future Voices / Spring Showcase"/>
    <x v="0"/>
    <s v="Moody Performance Hall"/>
    <s v="2520 Flora St"/>
    <n v="75201"/>
    <n v="2"/>
    <n v="0"/>
    <n v="67"/>
    <n v="67"/>
    <m/>
  </r>
  <r>
    <x v="9"/>
    <x v="5"/>
    <d v="2025-05-31T00:00:00"/>
    <d v="2025-05-31T00:00:00"/>
    <s v="Mojigangas"/>
    <x v="0"/>
    <s v="Fair Park"/>
    <s v="3535 Grand Ave. Dallas"/>
    <n v="75210"/>
    <n v="1"/>
    <n v="130"/>
    <m/>
    <n v="130"/>
    <m/>
  </r>
  <r>
    <x v="9"/>
    <x v="3"/>
    <d v="2025-05-31T00:00:00"/>
    <d v="2025-05-31T00:00:00"/>
    <s v="Parent Orientation SOY"/>
    <x v="0"/>
    <s v="Oak Cliff Cultural Center"/>
    <s v="223 Jefferson Blvd. Dallas"/>
    <n v="75208"/>
    <n v="2"/>
    <m/>
    <n v="100"/>
    <n v="100"/>
    <m/>
  </r>
  <r>
    <x v="14"/>
    <x v="9"/>
    <d v="2025-05-31T00:00:00"/>
    <d v="2025-05-31T00:00:00"/>
    <s v="First United Methodist Church of Albany"/>
    <x v="0"/>
    <s v="The Sixth Floor Museum at Dealey Plaza"/>
    <s v="411 Elm Street"/>
    <n v="75202"/>
    <n v="1"/>
    <n v="45"/>
    <n v="0"/>
    <n v="45"/>
    <m/>
  </r>
  <r>
    <x v="15"/>
    <x v="3"/>
    <d v="2025-05-31T00:00:00"/>
    <d v="2025-05-31T00:00:00"/>
    <s v="Robby Bennett Magic Show-Aditorium "/>
    <x v="0"/>
    <s v="Hall of State"/>
    <s v="3939 Grand Avenue"/>
    <n v="75210"/>
    <n v="1"/>
    <s v="X"/>
    <n v="280"/>
    <n v="280"/>
    <m/>
  </r>
  <r>
    <x v="16"/>
    <x v="0"/>
    <d v="2025-05-31T00:00:00"/>
    <d v="2025-05-31T00:00:00"/>
    <s v="Mental Health Awareness Month"/>
    <x v="0"/>
    <s v="Dallas Museum of Art"/>
    <s v="1717 N Harwood"/>
    <s v="75201"/>
    <n v="1"/>
    <m/>
    <n v="9"/>
    <n v="9"/>
    <m/>
  </r>
  <r>
    <x v="20"/>
    <x v="0"/>
    <d v="2025-05-31T00:00:00"/>
    <d v="2025-05-31T00:00:00"/>
    <s v="Workshop: Notes from Native Sons"/>
    <x v="0"/>
    <s v="African American Museum"/>
    <s v="3536 Grand Avenue"/>
    <n v="75210"/>
    <n v="1"/>
    <m/>
    <n v="110"/>
    <n v="110"/>
    <m/>
  </r>
  <r>
    <x v="39"/>
    <x v="5"/>
    <d v="2025-05-31T00:00:00"/>
    <d v="2025-05-31T00:00:00"/>
    <s v="Jazz Combo Performance at Sammons Fundraiser"/>
    <x v="0"/>
    <s v="Sammons Center for the Arts"/>
    <s v="3630 Harry Hines Blvd."/>
    <n v="75219"/>
    <n v="1"/>
    <n v="0"/>
    <n v="6"/>
    <n v="6"/>
    <m/>
  </r>
  <r>
    <x v="48"/>
    <x v="0"/>
    <d v="2025-05-31T00:00:00"/>
    <d v="2025-05-31T00:00:00"/>
    <s v="Multmedia Apprenticeship Program (MAP)"/>
    <x v="0"/>
    <s v="Executive Suites"/>
    <s v="2904 Floyd St"/>
    <n v="75204"/>
    <n v="1"/>
    <n v="0"/>
    <n v="15"/>
    <n v="15"/>
    <m/>
  </r>
  <r>
    <x v="24"/>
    <x v="0"/>
    <d v="2025-05-31T00:00:00"/>
    <d v="2025-05-31T00:00:00"/>
    <s v="TECH Truck "/>
    <x v="0"/>
    <s v="Palooza in the Park"/>
    <s v="3535 Grand Ave"/>
    <s v="75210"/>
    <n v="1"/>
    <m/>
    <n v="90"/>
    <n v="90"/>
    <m/>
  </r>
  <r>
    <x v="24"/>
    <x v="0"/>
    <d v="2025-05-31T00:00:00"/>
    <d v="2025-05-31T00:00:00"/>
    <s v="TECH Truck "/>
    <x v="0"/>
    <s v="Dallas Trinity FC"/>
    <s v="3750 The Midway"/>
    <s v="75215"/>
    <n v="1"/>
    <m/>
    <n v="300"/>
    <n v="300"/>
    <m/>
  </r>
  <r>
    <x v="47"/>
    <x v="5"/>
    <d v="2025-05-31T00:00:00"/>
    <d v="2025-05-31T00:00:00"/>
    <s v="El Otro Closing Brunch"/>
    <x v="0"/>
    <s v="Faro Caffe"/>
    <s v="1220 River Bend Dr. #103"/>
    <n v="75247"/>
    <n v="1"/>
    <n v="0"/>
    <n v="26"/>
    <n v="26"/>
    <m/>
  </r>
  <r>
    <x v="49"/>
    <x v="1"/>
    <d v="2025-05-31T00:00:00"/>
    <d v="2025-05-31T00:00:00"/>
    <s v="Bandan Koro Rehearsal "/>
    <x v="0"/>
    <s v="Sammons Center for the Arts"/>
    <s v="3630 Harry Hines Blvd"/>
    <n v="75219"/>
    <n v="1"/>
    <n v="0"/>
    <n v="20"/>
    <n v="20"/>
    <m/>
  </r>
  <r>
    <x v="49"/>
    <x v="0"/>
    <d v="2025-05-31T00:00:00"/>
    <d v="2025-05-31T00:00:00"/>
    <s v="BK Saturdays - Bandan Koro Community Class "/>
    <x v="0"/>
    <s v="Sammons Center for the Arts"/>
    <s v="3630 Harry Hines Blvd"/>
    <n v="75219"/>
    <n v="1"/>
    <n v="0"/>
    <n v="45"/>
    <n v="45"/>
    <m/>
  </r>
  <r>
    <x v="26"/>
    <x v="5"/>
    <d v="2025-05-31T00:00:00"/>
    <d v="2025-05-31T00:00:00"/>
    <s v="Poets &amp; Jazz #6"/>
    <x v="0"/>
    <s v="TBAAL "/>
    <s v="1309 Canton Street"/>
    <n v="75202"/>
    <n v="1"/>
    <n v="121"/>
    <n v="0"/>
    <n v="121"/>
    <m/>
  </r>
  <r>
    <x v="26"/>
    <x v="5"/>
    <d v="2025-05-31T00:00:00"/>
    <d v="2025-05-31T00:00:00"/>
    <s v="Stacia's Dance Recital - matinee"/>
    <x v="0"/>
    <s v="TBAAL "/>
    <s v="1309 Canton Street"/>
    <n v="75201"/>
    <n v="1"/>
    <n v="1544"/>
    <m/>
    <n v="1544"/>
    <m/>
  </r>
  <r>
    <x v="26"/>
    <x v="5"/>
    <d v="2025-05-31T00:00:00"/>
    <d v="2025-05-31T00:00:00"/>
    <s v="Stacia's Dance Recital"/>
    <x v="0"/>
    <s v="TBAAL "/>
    <s v="1309 Canton Street"/>
    <n v="75201"/>
    <n v="1"/>
    <n v="1387"/>
    <n v="0"/>
    <n v="1387"/>
    <m/>
  </r>
  <r>
    <x v="11"/>
    <x v="3"/>
    <d v="2025-05-31T00:00:00"/>
    <d v="2025-05-31T00:00:00"/>
    <s v="Importance of Being Earnest Book Club"/>
    <x v="0"/>
    <s v="Dittrich Residence"/>
    <s v="4036 Prescott Avenue "/>
    <n v="75219"/>
    <n v="1"/>
    <m/>
    <n v="18"/>
    <n v="18"/>
    <m/>
  </r>
  <r>
    <x v="49"/>
    <x v="4"/>
    <d v="2025-05-31T00:00:00"/>
    <d v="2025-05-31T00:00:00"/>
    <s v="Spring Rites of Passage - Performance"/>
    <x v="1"/>
    <s v="Friendship West Baptist Church"/>
    <s v="2020 W Wheatland Rd, Dallas, TX "/>
    <n v="75232"/>
    <n v="1"/>
    <n v="0"/>
    <n v="2500"/>
    <n v="2500"/>
    <m/>
  </r>
  <r>
    <x v="12"/>
    <x v="5"/>
    <d v="2025-06-01T00:00:00"/>
    <d v="2025-06-30T00:00:00"/>
    <s v="Public Programs, Virtual"/>
    <x v="1"/>
    <m/>
    <m/>
    <m/>
    <n v="3"/>
    <n v="105"/>
    <m/>
    <n v="105"/>
    <m/>
  </r>
  <r>
    <x v="33"/>
    <x v="3"/>
    <d v="2025-06-01T00:00:00"/>
    <d v="2025-06-30T00:00:00"/>
    <s v="Dallas Opera Digital"/>
    <x v="1"/>
    <s v="VIRTUAL"/>
    <s v="VIRTUAL"/>
    <s v="VIRTUAL"/>
    <n v="30"/>
    <n v="0"/>
    <n v="5593"/>
    <n v="5593"/>
    <m/>
  </r>
  <r>
    <x v="7"/>
    <x v="0"/>
    <d v="2025-06-01T00:00:00"/>
    <d v="2025-06-30T00:00:00"/>
    <s v="COD: Launching Signature Practices"/>
    <x v="1"/>
    <s v="Virtual"/>
    <s v="Virtual"/>
    <s v="Virtual"/>
    <n v="1"/>
    <n v="0"/>
    <n v="3"/>
    <n v="3"/>
    <m/>
  </r>
  <r>
    <x v="7"/>
    <x v="0"/>
    <d v="2025-06-01T00:00:00"/>
    <d v="2025-06-30T00:00:00"/>
    <s v="COD: Launching: Getting Relationships Right"/>
    <x v="1"/>
    <s v="Virtual"/>
    <s v="Virtual"/>
    <s v="Virtual"/>
    <n v="1"/>
    <n v="0"/>
    <n v="2"/>
    <n v="2"/>
    <m/>
  </r>
  <r>
    <x v="7"/>
    <x v="0"/>
    <d v="2025-06-01T00:00:00"/>
    <d v="2025-06-30T00:00:00"/>
    <s v="COD: SEL REFLECTION"/>
    <x v="1"/>
    <s v="Virtual"/>
    <s v="Virtual"/>
    <s v="Virtual"/>
    <n v="1"/>
    <n v="0"/>
    <n v="3"/>
    <n v="3"/>
    <m/>
  </r>
  <r>
    <x v="7"/>
    <x v="0"/>
    <d v="2025-06-01T00:00:00"/>
    <d v="2025-06-30T00:00:00"/>
    <s v="COD: SEL 101"/>
    <x v="1"/>
    <s v="Virtual"/>
    <s v="Virtual"/>
    <s v="Virtual"/>
    <n v="1"/>
    <n v="0"/>
    <n v="3"/>
    <n v="3"/>
    <m/>
  </r>
  <r>
    <x v="7"/>
    <x v="0"/>
    <d v="2025-06-01T00:00:00"/>
    <d v="2025-06-30T00:00:00"/>
    <s v="COD: SEL 201"/>
    <x v="1"/>
    <s v="Virtual"/>
    <s v="Virtual"/>
    <s v="Virtual"/>
    <n v="1"/>
    <n v="0"/>
    <n v="3"/>
    <n v="3"/>
    <m/>
  </r>
  <r>
    <x v="7"/>
    <x v="0"/>
    <d v="2025-06-01T00:00:00"/>
    <d v="2025-06-30T00:00:00"/>
    <s v="COD: Launching Mental Health Tools for Staff and Students Post-COVID"/>
    <x v="1"/>
    <s v="Virtual"/>
    <s v="Virtual"/>
    <s v="Virtual"/>
    <n v="1"/>
    <n v="0"/>
    <n v="1"/>
    <n v="1"/>
    <m/>
  </r>
  <r>
    <x v="7"/>
    <x v="0"/>
    <d v="2025-06-01T00:00:00"/>
    <d v="2025-06-30T00:00:00"/>
    <s v="COD: Developing Mental Health Tools Post-COVID"/>
    <x v="1"/>
    <s v="Virtual"/>
    <s v="Virtual"/>
    <s v="Virtual"/>
    <n v="1"/>
    <n v="0"/>
    <n v="2"/>
    <n v="2"/>
    <m/>
  </r>
  <r>
    <x v="7"/>
    <x v="0"/>
    <d v="2025-06-01T00:00:00"/>
    <d v="2025-06-30T00:00:00"/>
    <s v="COD: Understanding Youth Mental Health 101"/>
    <x v="1"/>
    <s v="Virtual"/>
    <s v="Virtual"/>
    <s v="Virtual"/>
    <n v="1"/>
    <n v="0"/>
    <n v="1"/>
    <n v="1"/>
    <m/>
  </r>
  <r>
    <x v="7"/>
    <x v="0"/>
    <d v="2025-06-01T00:00:00"/>
    <d v="2025-06-30T00:00:00"/>
    <s v="COD: Understanding Youth Mental Health 201"/>
    <x v="1"/>
    <s v="Virtual"/>
    <s v="Virtual"/>
    <s v="Virtual"/>
    <n v="1"/>
    <n v="0"/>
    <n v="1"/>
    <n v="1"/>
    <m/>
  </r>
  <r>
    <x v="7"/>
    <x v="0"/>
    <d v="2025-06-01T00:00:00"/>
    <d v="2025-06-30T00:00:00"/>
    <s v="COD: Growth Mindset"/>
    <x v="1"/>
    <s v="Virtual"/>
    <s v="Virtual"/>
    <s v="Virtual"/>
    <n v="1"/>
    <n v="0"/>
    <n v="2"/>
    <n v="2"/>
    <m/>
  </r>
  <r>
    <x v="7"/>
    <x v="0"/>
    <d v="2025-06-01T00:00:00"/>
    <d v="2025-06-30T00:00:00"/>
    <s v="COD: Launching: Managing Youth Centered Spaces"/>
    <x v="1"/>
    <s v="Virtual"/>
    <s v="Virtual"/>
    <s v="Virtual"/>
    <n v="1"/>
    <n v="0"/>
    <n v="1"/>
    <n v="1"/>
    <m/>
  </r>
  <r>
    <x v="2"/>
    <x v="1"/>
    <d v="2025-06-01T00:00:00"/>
    <d v="2025-06-30T00:00:00"/>
    <s v="Subsidized Rehearsal Space Program"/>
    <x v="0"/>
    <s v="Arts Mission Oak Cliff"/>
    <s v="410 S Windomere Ave"/>
    <n v="75208"/>
    <n v="53"/>
    <n v="157"/>
    <n v="38"/>
    <n v="195"/>
    <m/>
  </r>
  <r>
    <x v="2"/>
    <x v="3"/>
    <d v="2025-06-01T00:00:00"/>
    <d v="2025-06-30T00:00:00"/>
    <s v="Exchange Club AMOCX"/>
    <x v="0"/>
    <s v="Arts Mission Oak Cliff"/>
    <s v="410 S Windomere Ave"/>
    <n v="75208"/>
    <n v="36"/>
    <n v="0"/>
    <n v="7"/>
    <n v="7"/>
    <m/>
  </r>
  <r>
    <x v="3"/>
    <x v="0"/>
    <d v="2025-06-01T00:00:00"/>
    <d v="2025-06-30T00:00:00"/>
    <s v="The Movement Loft Classes"/>
    <x v="0"/>
    <n v="723"/>
    <s v="723 Fort Worth Avenue"/>
    <n v="75208"/>
    <n v="19"/>
    <n v="0"/>
    <n v="25"/>
    <n v="25"/>
    <m/>
  </r>
  <r>
    <x v="4"/>
    <x v="0"/>
    <d v="2025-06-01T00:00:00"/>
    <d v="2025-06-30T00:00:00"/>
    <s v="Pilates Dancer Training"/>
    <x v="0"/>
    <s v="Avant Chamber Ballet"/>
    <s v="2408 Farrington St"/>
    <n v="75207"/>
    <n v="30"/>
    <n v="30"/>
    <n v="0"/>
    <n v="30"/>
    <m/>
  </r>
  <r>
    <x v="10"/>
    <x v="0"/>
    <d v="2025-06-01T00:00:00"/>
    <d v="2025-06-30T00:00:00"/>
    <s v="Fundamentals of Wheel (Gossett Saturday Afternoon) S3"/>
    <x v="0"/>
    <s v="Creative Arts Center of Dallas"/>
    <s v="2360 Laughlin Drive"/>
    <n v="75228"/>
    <n v="4"/>
    <n v="16"/>
    <n v="0"/>
    <n v="16"/>
    <m/>
  </r>
  <r>
    <x v="10"/>
    <x v="0"/>
    <d v="2025-06-01T00:00:00"/>
    <d v="2025-06-30T00:00:00"/>
    <s v="Fundamentals of Wheel (German Friday Mornings)"/>
    <x v="0"/>
    <s v="Creative Arts Center of Dallas"/>
    <s v="2360 Laughlin Drive"/>
    <n v="75228"/>
    <n v="4"/>
    <n v="24"/>
    <n v="0"/>
    <n v="24"/>
    <m/>
  </r>
  <r>
    <x v="10"/>
    <x v="0"/>
    <d v="2025-06-01T00:00:00"/>
    <d v="2025-06-30T00:00:00"/>
    <s v="Fundamentals of Wheel (German Friday Evenings)"/>
    <x v="0"/>
    <s v="Creative Arts Center of Dallas"/>
    <s v="2360 Laughlin Drive"/>
    <n v="75228"/>
    <n v="4"/>
    <n v="28"/>
    <n v="0"/>
    <n v="28"/>
    <m/>
  </r>
  <r>
    <x v="10"/>
    <x v="0"/>
    <d v="2025-06-01T00:00:00"/>
    <d v="2025-06-30T00:00:00"/>
    <s v="Sewing with Fabric and Leather S3"/>
    <x v="0"/>
    <s v="Creative Arts Center of Dallas"/>
    <s v="2361 Laughlin Drive"/>
    <n v="75228"/>
    <n v="5"/>
    <n v="20"/>
    <n v="0"/>
    <n v="20"/>
    <m/>
  </r>
  <r>
    <x v="10"/>
    <x v="0"/>
    <d v="2025-06-01T00:00:00"/>
    <d v="2025-06-30T00:00:00"/>
    <s v="Stone Carving (Warwick Saturday Morning)"/>
    <x v="0"/>
    <s v="Creative Arts Center of Dallas"/>
    <s v="2360 Laughlin Drive"/>
    <n v="75228"/>
    <n v="4"/>
    <n v="4"/>
    <n v="4"/>
    <n v="8"/>
    <m/>
  </r>
  <r>
    <x v="10"/>
    <x v="0"/>
    <d v="2025-06-01T00:00:00"/>
    <d v="2025-06-30T00:00:00"/>
    <s v="Mixed Media Painting (6/14 Workshop)"/>
    <x v="0"/>
    <s v="Creative Arts Center of Dallas"/>
    <s v="2360 Laughlin Drive"/>
    <n v="75228"/>
    <n v="1"/>
    <n v="8"/>
    <n v="0"/>
    <n v="8"/>
    <m/>
  </r>
  <r>
    <x v="10"/>
    <x v="0"/>
    <d v="2025-06-01T00:00:00"/>
    <d v="2025-06-30T00:00:00"/>
    <s v="Introduction to Watercolor (6/22 Workshop)"/>
    <x v="0"/>
    <s v="Creative Arts Center of Dallas"/>
    <s v="2360 Laughlin Drive"/>
    <n v="75228"/>
    <n v="1"/>
    <n v="8"/>
    <n v="0"/>
    <n v="8"/>
    <m/>
  </r>
  <r>
    <x v="10"/>
    <x v="0"/>
    <d v="2025-06-01T00:00:00"/>
    <d v="2025-06-30T00:00:00"/>
    <s v="Watercolor Fundamentals (Byfield Thursday Evenings)"/>
    <x v="0"/>
    <s v="Creative Arts Center of Dallas"/>
    <s v="2360 Laughlin Drive"/>
    <n v="75228"/>
    <n v="4"/>
    <n v="32"/>
    <n v="0"/>
    <n v="32"/>
    <m/>
  </r>
  <r>
    <x v="10"/>
    <x v="0"/>
    <d v="2025-06-01T00:00:00"/>
    <d v="2025-06-30T00:00:00"/>
    <s v="Watercolor Fundamentals (Byfield Tuesday Mornings)"/>
    <x v="0"/>
    <s v="Creative Arts Center of Dallas"/>
    <s v="2360 Laughlin Drive"/>
    <n v="75228"/>
    <n v="4"/>
    <n v="36"/>
    <n v="0"/>
    <n v="36"/>
    <m/>
  </r>
  <r>
    <x v="10"/>
    <x v="0"/>
    <d v="2025-06-01T00:00:00"/>
    <d v="2025-06-30T00:00:00"/>
    <s v="Int/Adv Watercolor"/>
    <x v="0"/>
    <s v="Creative Arts Center of Dallas"/>
    <s v="2360 Laughlin Drive"/>
    <n v="75228"/>
    <n v="4"/>
    <n v="32"/>
    <n v="0"/>
    <n v="32"/>
    <m/>
  </r>
  <r>
    <x v="10"/>
    <x v="0"/>
    <d v="2025-06-01T00:00:00"/>
    <d v="2025-06-30T00:00:00"/>
    <s v="Teen Whimsical Resin Jewelry Design"/>
    <x v="0"/>
    <s v="Creative Arts Center of Dallas"/>
    <s v="2360 Laughlin Drive"/>
    <n v="75228"/>
    <n v="1"/>
    <n v="4"/>
    <n v="0"/>
    <n v="4"/>
    <m/>
  </r>
  <r>
    <x v="10"/>
    <x v="0"/>
    <d v="2025-06-01T00:00:00"/>
    <d v="2025-06-30T00:00:00"/>
    <s v="Teen Abstract Painting Workshop (Christy 6/9 - 6/11)"/>
    <x v="0"/>
    <s v="Creative Arts Center of Dallas"/>
    <s v="2360 Laughlin Drive"/>
    <n v="75228"/>
    <n v="1"/>
    <n v="5"/>
    <n v="0"/>
    <n v="5"/>
    <m/>
  </r>
  <r>
    <x v="10"/>
    <x v="0"/>
    <d v="2025-06-01T00:00:00"/>
    <d v="2025-06-30T00:00:00"/>
    <s v="Modern Resin Jewelry Design (Christy Thursday Mornings)"/>
    <x v="0"/>
    <s v="Creative Arts Center of Dallas"/>
    <s v="2360 Laughlin Drive"/>
    <n v="75228"/>
    <n v="4"/>
    <n v="8"/>
    <n v="0"/>
    <n v="8"/>
    <m/>
  </r>
  <r>
    <x v="10"/>
    <x v="0"/>
    <d v="2025-06-01T00:00:00"/>
    <d v="2025-06-30T00:00:00"/>
    <s v="Beginner Figurative Sculpture (Coalson Tuesday Evenings)"/>
    <x v="0"/>
    <s v="Creative Arts Center of Dallas"/>
    <s v="2360 Laughlin Drive"/>
    <n v="75228"/>
    <n v="4"/>
    <n v="24"/>
    <n v="0"/>
    <n v="24"/>
    <m/>
  </r>
  <r>
    <x v="10"/>
    <x v="0"/>
    <d v="2025-06-01T00:00:00"/>
    <d v="2025-06-30T00:00:00"/>
    <s v="Beginner Figurative Sculpture (Coalson Wednesday Mornings)"/>
    <x v="0"/>
    <s v="Creative Arts Center of Dallas"/>
    <s v="2360 Laughlin Drive"/>
    <n v="75228"/>
    <n v="4"/>
    <n v="20"/>
    <n v="0"/>
    <n v="20"/>
    <m/>
  </r>
  <r>
    <x v="10"/>
    <x v="0"/>
    <d v="2025-06-01T00:00:00"/>
    <d v="2025-06-30T00:00:00"/>
    <s v="Advanced Metal Sculpture (Coan Monday Morning) s3"/>
    <x v="0"/>
    <s v="Creative Arts Center of Dallas"/>
    <s v="2360 Laughlin Drive"/>
    <n v="75228"/>
    <n v="5"/>
    <n v="15"/>
    <n v="0"/>
    <n v="15"/>
    <m/>
  </r>
  <r>
    <x v="10"/>
    <x v="0"/>
    <d v="2025-06-01T00:00:00"/>
    <d v="2025-06-30T00:00:00"/>
    <s v="Art of Mosaic (Collins Friday Morning)"/>
    <x v="0"/>
    <s v="Creative Arts Center of Dallas"/>
    <s v="2360 Laughlin Drive"/>
    <n v="75228"/>
    <n v="4"/>
    <n v="16"/>
    <n v="0"/>
    <n v="16"/>
    <m/>
  </r>
  <r>
    <x v="10"/>
    <x v="0"/>
    <d v="2025-06-01T00:00:00"/>
    <d v="2025-06-30T00:00:00"/>
    <s v="Mixed Media Mosaic (Collins Tuesday Evening)"/>
    <x v="0"/>
    <s v="Creative Arts Center of Dallas"/>
    <s v="2360 Laughlin Drive"/>
    <n v="75228"/>
    <n v="4"/>
    <n v="20"/>
    <n v="0"/>
    <n v="20"/>
    <m/>
  </r>
  <r>
    <x v="10"/>
    <x v="0"/>
    <d v="2025-06-01T00:00:00"/>
    <d v="2025-06-30T00:00:00"/>
    <s v="Lush Layers: Collage, Prints, &amp; More (Collins Wednesday Evenings)"/>
    <x v="0"/>
    <s v="Creative Arts Center of Dallas"/>
    <s v="2360 Laughlin Drive"/>
    <n v="75228"/>
    <n v="4"/>
    <n v="28"/>
    <n v="0"/>
    <n v="28"/>
    <m/>
  </r>
  <r>
    <x v="10"/>
    <x v="0"/>
    <d v="2025-06-01T00:00:00"/>
    <d v="2025-06-30T00:00:00"/>
    <s v="Teen Jewelry Fabrication Camp MetalHead (Fridays)"/>
    <x v="0"/>
    <s v="Creative Arts Center of Dallas"/>
    <s v="2360 Laughlin Drive"/>
    <n v="75228"/>
    <n v="4"/>
    <n v="16"/>
    <n v="12"/>
    <n v="28"/>
    <m/>
  </r>
  <r>
    <x v="10"/>
    <x v="0"/>
    <d v="2025-06-01T00:00:00"/>
    <d v="2025-06-30T00:00:00"/>
    <s v="Teen Metal Sculpture Camp MetalHead (Fridays)"/>
    <x v="0"/>
    <s v="Creative Arts Center of Dallas"/>
    <s v="2360 Laughlin Drive"/>
    <n v="75228"/>
    <n v="4"/>
    <n v="16"/>
    <n v="12"/>
    <n v="28"/>
    <m/>
  </r>
  <r>
    <x v="10"/>
    <x v="0"/>
    <d v="2025-06-01T00:00:00"/>
    <d v="2025-06-30T00:00:00"/>
    <s v="Stone Carving Mini (Warwick Tuesday Evening)"/>
    <x v="0"/>
    <s v="Creative Arts Center of Dallas"/>
    <s v="2360 Laughlin Drive"/>
    <n v="75228"/>
    <n v="4"/>
    <n v="4"/>
    <n v="0"/>
    <n v="4"/>
    <m/>
  </r>
  <r>
    <x v="10"/>
    <x v="0"/>
    <d v="2025-06-01T00:00:00"/>
    <d v="2025-06-30T00:00:00"/>
    <s v="Woodturning &amp; Scroll Saw Art (Soto Wed Mornings)"/>
    <x v="0"/>
    <s v="Creative Arts Center of Dallas"/>
    <s v="2360 Laughlin Drive"/>
    <n v="75228"/>
    <n v="4"/>
    <n v="4"/>
    <n v="0"/>
    <n v="4"/>
    <m/>
  </r>
  <r>
    <x v="10"/>
    <x v="0"/>
    <d v="2025-06-01T00:00:00"/>
    <d v="2025-06-30T00:00:00"/>
    <s v="Metal Sculpture (Soto Saturday Morning)"/>
    <x v="0"/>
    <s v="Creative Arts Center of Dallas"/>
    <s v="2360 Laughlin Drive"/>
    <n v="75228"/>
    <n v="4"/>
    <n v="8"/>
    <n v="0"/>
    <n v="8"/>
    <m/>
  </r>
  <r>
    <x v="10"/>
    <x v="0"/>
    <d v="2025-06-01T00:00:00"/>
    <d v="2025-06-30T00:00:00"/>
    <s v="Woodturning &amp; Scroll Saw Art (Soto Thurs Evenings)"/>
    <x v="0"/>
    <s v="Creative Arts Center of Dallas"/>
    <s v="2360 Laughlin Drive"/>
    <n v="75228"/>
    <n v="4"/>
    <n v="8"/>
    <n v="0"/>
    <n v="8"/>
    <m/>
  </r>
  <r>
    <x v="10"/>
    <x v="0"/>
    <d v="2025-06-01T00:00:00"/>
    <d v="2025-06-30T00:00:00"/>
    <s v="Woodturning &amp; Scroll Saw Art (Soto Tues Evenings)"/>
    <x v="0"/>
    <s v="Creative Arts Center of Dallas"/>
    <s v="2360 Laughlin Drive"/>
    <n v="75228"/>
    <n v="4"/>
    <n v="8"/>
    <n v="0"/>
    <n v="8"/>
    <m/>
  </r>
  <r>
    <x v="10"/>
    <x v="0"/>
    <d v="2025-06-01T00:00:00"/>
    <d v="2025-06-30T00:00:00"/>
    <s v="Creative Clay (German Tuesday Afternoons)"/>
    <x v="0"/>
    <s v="Creative Arts Center of Dallas"/>
    <s v="2360 Laughlin Drive"/>
    <n v="75228"/>
    <n v="4"/>
    <n v="12"/>
    <n v="0"/>
    <n v="12"/>
    <m/>
  </r>
  <r>
    <x v="10"/>
    <x v="0"/>
    <d v="2025-06-01T00:00:00"/>
    <d v="2025-06-30T00:00:00"/>
    <s v="Teen Storytelling Thru Collage"/>
    <x v="0"/>
    <s v="Creative Arts Center of Dallas"/>
    <s v="2361 Laughlin Drive"/>
    <n v="75229"/>
    <n v="5"/>
    <n v="20"/>
    <n v="0"/>
    <n v="20"/>
    <m/>
  </r>
  <r>
    <x v="10"/>
    <x v="0"/>
    <d v="2025-06-01T00:00:00"/>
    <d v="2025-06-30T00:00:00"/>
    <s v="Stone Carving Mini (Warwick Sunday Morning)"/>
    <x v="0"/>
    <s v="Creative Arts Center of Dallas"/>
    <s v="2360 Laughlin Drive"/>
    <n v="75228"/>
    <n v="5"/>
    <n v="20"/>
    <n v="0"/>
    <n v="20"/>
    <m/>
  </r>
  <r>
    <x v="10"/>
    <x v="0"/>
    <d v="2025-06-01T00:00:00"/>
    <d v="2025-06-30T00:00:00"/>
    <s v="Metal Sculpture (Meehan Tuesday Evening)"/>
    <x v="0"/>
    <s v="Creative Arts Center of Dallas"/>
    <s v="2360 Laughlin Drive"/>
    <n v="75228"/>
    <n v="4"/>
    <n v="20"/>
    <n v="4"/>
    <n v="24"/>
    <m/>
  </r>
  <r>
    <x v="10"/>
    <x v="0"/>
    <d v="2025-06-01T00:00:00"/>
    <d v="2025-06-30T00:00:00"/>
    <s v="Int/Adv Art of Handbuilding (Gossett Monday Evenings)"/>
    <x v="0"/>
    <s v="Creative Arts Center of Dallas"/>
    <s v="2360 Laughlin Drive"/>
    <n v="75228"/>
    <n v="5"/>
    <n v="30"/>
    <n v="0"/>
    <n v="30"/>
    <m/>
  </r>
  <r>
    <x v="10"/>
    <x v="0"/>
    <d v="2025-06-01T00:00:00"/>
    <d v="2025-06-30T00:00:00"/>
    <s v="Stone Carving Mini (Warwick Tuesday morning)"/>
    <x v="0"/>
    <s v="Creative Arts Center of Dallas"/>
    <s v="2360 Laughlin Drive"/>
    <n v="75228"/>
    <n v="4"/>
    <n v="32"/>
    <n v="4"/>
    <n v="36"/>
    <m/>
  </r>
  <r>
    <x v="10"/>
    <x v="0"/>
    <d v="2025-06-01T00:00:00"/>
    <d v="2025-06-30T00:00:00"/>
    <s v="Fundamentals of Wheel (Teran Tuesday Evenings)"/>
    <x v="0"/>
    <s v="Creative Arts Center of Dallas"/>
    <s v="2360 Laughlin Drive"/>
    <n v="75228"/>
    <n v="4"/>
    <n v="32"/>
    <n v="0"/>
    <n v="32"/>
    <m/>
  </r>
  <r>
    <x v="10"/>
    <x v="0"/>
    <d v="2025-06-01T00:00:00"/>
    <d v="2025-06-30T00:00:00"/>
    <s v="Storytelling Thru Collage (Wednesday Mornings)"/>
    <x v="0"/>
    <s v="Creative Arts Center of Dallas"/>
    <s v="2360 Laughlin Drive"/>
    <n v="75228"/>
    <n v="4"/>
    <n v="32"/>
    <n v="0"/>
    <n v="32"/>
    <m/>
  </r>
  <r>
    <x v="10"/>
    <x v="0"/>
    <d v="2025-06-01T00:00:00"/>
    <d v="2025-06-30T00:00:00"/>
    <s v="Watercolor Mixed Media with Collage (6/29 Workshop)"/>
    <x v="0"/>
    <s v="Creative Arts Center of Dallas"/>
    <s v="2360 Laughlin Drive"/>
    <n v="75228"/>
    <n v="1"/>
    <n v="8"/>
    <n v="0"/>
    <n v="8"/>
    <m/>
  </r>
  <r>
    <x v="10"/>
    <x v="0"/>
    <d v="2025-06-01T00:00:00"/>
    <d v="2025-06-30T00:00:00"/>
    <s v="Beginner Painting"/>
    <x v="0"/>
    <s v="Creative Arts Center of Dallas"/>
    <s v="2360 Laughlin Drive"/>
    <n v="75228"/>
    <n v="5"/>
    <n v="45"/>
    <n v="0"/>
    <n v="45"/>
    <m/>
  </r>
  <r>
    <x v="10"/>
    <x v="0"/>
    <d v="2025-06-01T00:00:00"/>
    <d v="2025-06-30T00:00:00"/>
    <s v="Fundamentals of Wheel (Teran Sunday Afternoon)"/>
    <x v="0"/>
    <s v="Creative Arts Center of Dallas"/>
    <s v="2360 Laughlin Drive"/>
    <n v="75228"/>
    <n v="5"/>
    <n v="45"/>
    <n v="5"/>
    <n v="50"/>
    <m/>
  </r>
  <r>
    <x v="10"/>
    <x v="0"/>
    <d v="2025-06-01T00:00:00"/>
    <d v="2025-06-30T00:00:00"/>
    <s v="Unlock the Watercolorist Within Mini Class 2 (Janece Wednesday Evenings)"/>
    <x v="0"/>
    <s v="Creative Arts Center of Dallas"/>
    <s v="2360 Laughlin Drive"/>
    <n v="75228"/>
    <n v="4"/>
    <n v="36"/>
    <n v="0"/>
    <n v="36"/>
    <m/>
  </r>
  <r>
    <x v="10"/>
    <x v="0"/>
    <d v="2025-06-01T00:00:00"/>
    <d v="2025-06-30T00:00:00"/>
    <s v="Professional Development Secondary Arts Educators Workshop"/>
    <x v="0"/>
    <s v="Creative Arts Center of Dallas"/>
    <s v="2360 Laughlin Drive"/>
    <n v="75228"/>
    <n v="1"/>
    <n v="10"/>
    <n v="0"/>
    <n v="10"/>
    <m/>
  </r>
  <r>
    <x v="10"/>
    <x v="0"/>
    <d v="2025-06-01T00:00:00"/>
    <d v="2025-06-30T00:00:00"/>
    <s v="Acrylic Painting (Drennan Tuesday Evening)"/>
    <x v="0"/>
    <s v="Creative Arts Center of Dallas"/>
    <s v="2360 Laughlin Drive"/>
    <n v="75228"/>
    <n v="4"/>
    <n v="20"/>
    <n v="0"/>
    <n v="20"/>
    <m/>
  </r>
  <r>
    <x v="10"/>
    <x v="0"/>
    <d v="2025-06-01T00:00:00"/>
    <d v="2025-06-30T00:00:00"/>
    <s v="Acrylic Painting (Drennan Wednesday Afternoon)"/>
    <x v="0"/>
    <s v="Creative Arts Center of Dallas"/>
    <s v="2360 Laughlin Drive"/>
    <n v="75228"/>
    <n v="4"/>
    <n v="12"/>
    <n v="0"/>
    <n v="12"/>
    <m/>
  </r>
  <r>
    <x v="10"/>
    <x v="0"/>
    <d v="2025-06-01T00:00:00"/>
    <d v="2025-06-30T00:00:00"/>
    <s v="Stained Glass (Flynn Monday Afternoons)"/>
    <x v="0"/>
    <s v="Creative Arts Center of Dallas"/>
    <s v="2360 Laughlin Drive"/>
    <n v="75228"/>
    <n v="5"/>
    <n v="40"/>
    <n v="0"/>
    <n v="40"/>
    <m/>
  </r>
  <r>
    <x v="10"/>
    <x v="0"/>
    <d v="2025-06-01T00:00:00"/>
    <d v="2025-06-30T00:00:00"/>
    <s v="Stained Glass (Flynn Monday Evenings)"/>
    <x v="0"/>
    <s v="Creative Arts Center of Dallas"/>
    <s v="2360 Laughlin Drive"/>
    <n v="75228"/>
    <n v="5"/>
    <n v="35"/>
    <n v="0"/>
    <n v="35"/>
    <m/>
  </r>
  <r>
    <x v="10"/>
    <x v="0"/>
    <d v="2025-06-01T00:00:00"/>
    <d v="2025-06-30T00:00:00"/>
    <s v="Fused Glass (Flynn Saturday Afternoons)"/>
    <x v="0"/>
    <s v="Creative Arts Center of Dallas"/>
    <s v="2360 Laughlin Drive"/>
    <n v="75228"/>
    <n v="4"/>
    <n v="24"/>
    <n v="0"/>
    <n v="24"/>
    <m/>
  </r>
  <r>
    <x v="10"/>
    <x v="0"/>
    <d v="2025-06-01T00:00:00"/>
    <d v="2025-06-30T00:00:00"/>
    <s v="Fused Glass (Flynn Thursday Afternoons)"/>
    <x v="0"/>
    <s v="Creative Arts Center of Dallas"/>
    <s v="2360 Laughlin Drive"/>
    <n v="75228"/>
    <n v="4"/>
    <n v="20"/>
    <n v="0"/>
    <n v="20"/>
    <m/>
  </r>
  <r>
    <x v="10"/>
    <x v="0"/>
    <d v="2025-06-01T00:00:00"/>
    <d v="2025-06-30T00:00:00"/>
    <s v="Fused Glass (Flynn Thursday Evenings)"/>
    <x v="0"/>
    <s v="Creative Arts Center of Dallas"/>
    <s v="2360 Laughlin Drive"/>
    <n v="75228"/>
    <n v="4"/>
    <n v="16"/>
    <n v="0"/>
    <n v="16"/>
    <m/>
  </r>
  <r>
    <x v="10"/>
    <x v="0"/>
    <d v="2025-06-01T00:00:00"/>
    <d v="2025-06-30T00:00:00"/>
    <s v="Live Model Lab (Sunday 6/1/25, 10:00 AM - 1:00 PM)"/>
    <x v="0"/>
    <s v="Creative Arts Center of Dallas"/>
    <s v="2360 Laughlin Drive"/>
    <n v="75228"/>
    <n v="1"/>
    <n v="5"/>
    <n v="0"/>
    <n v="5"/>
    <m/>
  </r>
  <r>
    <x v="10"/>
    <x v="0"/>
    <d v="2025-06-01T00:00:00"/>
    <d v="2025-06-30T00:00:00"/>
    <s v="Live Model Lab (Sunday 6/8/25, 10:00 AM - 1:00 PM)"/>
    <x v="0"/>
    <s v="Creative Arts Center of Dallas"/>
    <s v="2360 Laughlin Drive"/>
    <n v="75228"/>
    <n v="1"/>
    <n v="7"/>
    <n v="0"/>
    <n v="7"/>
    <m/>
  </r>
  <r>
    <x v="10"/>
    <x v="0"/>
    <d v="2025-06-01T00:00:00"/>
    <d v="2025-06-30T00:00:00"/>
    <s v="Live Model Lab (Sunday 6/15/25, 10:00 AM - 1:00 PM)"/>
    <x v="0"/>
    <s v="Creative Arts Center of Dallas"/>
    <s v="2361 Laughlin Drive"/>
    <n v="75229"/>
    <n v="1"/>
    <n v="8"/>
    <n v="0"/>
    <n v="8"/>
    <m/>
  </r>
  <r>
    <x v="10"/>
    <x v="0"/>
    <d v="2025-06-01T00:00:00"/>
    <d v="2025-06-30T00:00:00"/>
    <s v="Live Model Lab (Sunday 6/22/25, 10:00 AM - 1:00 PM)"/>
    <x v="0"/>
    <s v="Creative Arts Center of Dallas"/>
    <s v="2360 Laughlin Drive"/>
    <n v="75228"/>
    <n v="1"/>
    <n v="8"/>
    <n v="0"/>
    <n v="8"/>
    <m/>
  </r>
  <r>
    <x v="10"/>
    <x v="0"/>
    <d v="2025-06-01T00:00:00"/>
    <d v="2025-06-30T00:00:00"/>
    <s v="Live Model Lab (Sunday 6/29/25, 10:00 AM - 1:00 PM)"/>
    <x v="0"/>
    <s v="Creative Arts Center of Dallas"/>
    <s v="2359 Laughlin Drive"/>
    <n v="75227"/>
    <n v="1"/>
    <n v="7"/>
    <n v="0"/>
    <n v="7"/>
    <m/>
  </r>
  <r>
    <x v="10"/>
    <x v="0"/>
    <d v="2025-06-01T00:00:00"/>
    <d v="2025-06-30T00:00:00"/>
    <s v="Hands in Clay (German Thursday Afternoons)"/>
    <x v="0"/>
    <s v="Creative Arts Center of Dallas"/>
    <s v="2358 Laughlin Drive"/>
    <n v="75226"/>
    <n v="4"/>
    <n v="20"/>
    <n v="4"/>
    <n v="24"/>
    <m/>
  </r>
  <r>
    <x v="10"/>
    <x v="0"/>
    <d v="2025-06-01T00:00:00"/>
    <d v="2025-06-30T00:00:00"/>
    <s v="Hands in Clay (German Tuesday Mornings)"/>
    <x v="0"/>
    <s v="Creative Arts Center of Dallas"/>
    <s v="2360 Laughlin Drive"/>
    <n v="75228"/>
    <n v="4"/>
    <n v="40"/>
    <n v="4"/>
    <n v="44"/>
    <m/>
  </r>
  <r>
    <x v="10"/>
    <x v="0"/>
    <d v="2025-06-01T00:00:00"/>
    <d v="2025-06-30T00:00:00"/>
    <s v="Fundamentals of Wheel (Gossett Saturday Morning)"/>
    <x v="0"/>
    <s v="Creative Arts Center of Dallas"/>
    <s v="2360 Laughlin Drive"/>
    <n v="75228"/>
    <n v="4"/>
    <n v="40"/>
    <n v="4"/>
    <n v="44"/>
    <m/>
  </r>
  <r>
    <x v="10"/>
    <x v="0"/>
    <d v="2025-06-01T00:00:00"/>
    <d v="2025-06-30T00:00:00"/>
    <s v="Fundamentals of Wheel (Henson Monday Evenings)"/>
    <x v="0"/>
    <s v="Creative Arts Center of Dallas"/>
    <s v="2360 Laughlin Drive"/>
    <n v="75228"/>
    <n v="5"/>
    <n v="50"/>
    <n v="0"/>
    <n v="50"/>
    <m/>
  </r>
  <r>
    <x v="10"/>
    <x v="0"/>
    <d v="2025-06-01T00:00:00"/>
    <d v="2025-06-30T00:00:00"/>
    <s v="Wild Side of Watercolor (Janece Thursday Afternoon)"/>
    <x v="0"/>
    <s v="Creative Arts Center of Dallas"/>
    <s v="2360 Laughlin Drive"/>
    <n v="75228"/>
    <n v="4"/>
    <n v="44"/>
    <n v="0"/>
    <n v="44"/>
    <m/>
  </r>
  <r>
    <x v="10"/>
    <x v="0"/>
    <d v="2025-06-01T00:00:00"/>
    <d v="2025-06-30T00:00:00"/>
    <s v="Wild Side of Watercolor (Janece Tuesday Evening)"/>
    <x v="0"/>
    <s v="Creative Arts Center of Dallas"/>
    <s v="2360 Laughlin Drive"/>
    <n v="75228"/>
    <n v="4"/>
    <n v="36"/>
    <n v="0"/>
    <n v="36"/>
    <m/>
  </r>
  <r>
    <x v="10"/>
    <x v="0"/>
    <d v="2025-06-01T00:00:00"/>
    <d v="2025-06-30T00:00:00"/>
    <s v="Int/Adv Oil Painting from Photos (Kramer Saturday Afternoon)"/>
    <x v="0"/>
    <s v="Creative Arts Center of Dallas"/>
    <s v="2360 Laughlin Drive"/>
    <n v="75228"/>
    <n v="4"/>
    <n v="28"/>
    <n v="0"/>
    <n v="28"/>
    <m/>
  </r>
  <r>
    <x v="10"/>
    <x v="0"/>
    <d v="2025-06-01T00:00:00"/>
    <d v="2025-06-30T00:00:00"/>
    <s v="Beginner Oil Painting from Photos"/>
    <x v="0"/>
    <s v="Creative Arts Center of Dallas"/>
    <s v="2360 Laughlin Drive"/>
    <n v="75228"/>
    <n v="4"/>
    <n v="20"/>
    <n v="0"/>
    <n v="20"/>
    <m/>
  </r>
  <r>
    <x v="10"/>
    <x v="0"/>
    <d v="2025-06-01T00:00:00"/>
    <d v="2025-06-30T00:00:00"/>
    <s v="Beginner Oil Painting from Photos (Kramer Saturday Morning)"/>
    <x v="0"/>
    <s v="Creative Arts Center of Dallas"/>
    <s v="2360 Laughlin Drive"/>
    <n v="75228"/>
    <n v="4"/>
    <n v="24"/>
    <n v="0"/>
    <n v="24"/>
    <m/>
  </r>
  <r>
    <x v="10"/>
    <x v="0"/>
    <d v="2025-06-01T00:00:00"/>
    <d v="2025-06-30T00:00:00"/>
    <s v="Int/Adv Oil Painting from Photos (Kramer Thursday Afternoon)"/>
    <x v="0"/>
    <s v="Creative Arts Center of Dallas"/>
    <s v="2360 Laughlin Drive"/>
    <n v="75228"/>
    <n v="4"/>
    <n v="20"/>
    <n v="0"/>
    <n v="20"/>
    <m/>
  </r>
  <r>
    <x v="10"/>
    <x v="0"/>
    <d v="2025-06-01T00:00:00"/>
    <d v="2025-06-30T00:00:00"/>
    <s v="Beginner Oil Painting from Photos (Kramer Thursday Evening)"/>
    <x v="0"/>
    <s v="Creative Arts Center of Dallas"/>
    <s v="2360 Laughlin Drive"/>
    <n v="75228"/>
    <n v="4"/>
    <n v="40"/>
    <n v="0"/>
    <n v="40"/>
    <m/>
  </r>
  <r>
    <x v="10"/>
    <x v="0"/>
    <d v="2025-06-01T00:00:00"/>
    <d v="2025-06-30T00:00:00"/>
    <s v="Int/Adv Wheel (Portnoy Saturday Afternoons)"/>
    <x v="0"/>
    <s v="Creative Arts Center of Dallas"/>
    <s v="2360 Laughlin Drive"/>
    <n v="75228"/>
    <n v="4"/>
    <n v="40"/>
    <n v="0"/>
    <n v="40"/>
    <m/>
  </r>
  <r>
    <x v="10"/>
    <x v="0"/>
    <d v="2025-06-01T00:00:00"/>
    <d v="2025-06-30T00:00:00"/>
    <s v="Fundamentals of Wheel (Portnoy Saturday Mornings)"/>
    <x v="0"/>
    <s v="Creative Arts Center of Dallas"/>
    <s v="2360 Laughlin Drive"/>
    <n v="75228"/>
    <n v="4"/>
    <n v="40"/>
    <n v="0"/>
    <n v="40"/>
    <m/>
  </r>
  <r>
    <x v="10"/>
    <x v="0"/>
    <d v="2025-06-01T00:00:00"/>
    <d v="2025-06-30T00:00:00"/>
    <s v="Fundamentals of Wheel (Portnoy Sunday Afternoons)"/>
    <x v="0"/>
    <s v="Creative Arts Center of Dallas"/>
    <s v="2360 Laughlin Drive"/>
    <n v="75228"/>
    <n v="5"/>
    <n v="40"/>
    <n v="0"/>
    <n v="40"/>
    <m/>
  </r>
  <r>
    <x v="10"/>
    <x v="0"/>
    <d v="2025-06-01T00:00:00"/>
    <d v="2025-06-30T00:00:00"/>
    <s v="Fundamentals of Wheel (Portnoy Sunday Mornings)"/>
    <x v="0"/>
    <s v="Creative Arts Center of Dallas"/>
    <s v="2360 Laughlin Drive"/>
    <n v="75228"/>
    <n v="5"/>
    <n v="30"/>
    <n v="0"/>
    <n v="30"/>
    <m/>
  </r>
  <r>
    <x v="10"/>
    <x v="0"/>
    <d v="2025-06-01T00:00:00"/>
    <d v="2025-06-30T00:00:00"/>
    <s v="Fundamentals of Handbuilding (Portnoy Thursday Evenings)"/>
    <x v="0"/>
    <s v="Creative Arts Center of Dallas"/>
    <s v="2360 Laughlin Drive"/>
    <n v="75228"/>
    <n v="4"/>
    <n v="24"/>
    <n v="4"/>
    <n v="28"/>
    <m/>
  </r>
  <r>
    <x v="10"/>
    <x v="0"/>
    <d v="2025-06-01T00:00:00"/>
    <d v="2025-06-30T00:00:00"/>
    <s v="Figure Drawing (Smith Thursday Evenings)"/>
    <x v="0"/>
    <s v="Creative Arts Center of Dallas"/>
    <s v="2360 Laughlin Drive"/>
    <n v="75228"/>
    <n v="4"/>
    <n v="40"/>
    <n v="0"/>
    <n v="40"/>
    <m/>
  </r>
  <r>
    <x v="10"/>
    <x v="0"/>
    <d v="2025-06-01T00:00:00"/>
    <d v="2025-06-30T00:00:00"/>
    <s v="Still Life Drawing (Smith Tuesday Evenings)"/>
    <x v="0"/>
    <s v="Creative Arts Center of Dallas"/>
    <s v="2360 Laughlin Drive"/>
    <n v="75228"/>
    <n v="4"/>
    <n v="28"/>
    <n v="0"/>
    <n v="28"/>
    <m/>
  </r>
  <r>
    <x v="10"/>
    <x v="0"/>
    <d v="2025-06-01T00:00:00"/>
    <d v="2025-06-30T00:00:00"/>
    <s v="Metal Sculpture (Soto Wednesday Evening)"/>
    <x v="0"/>
    <s v="Creative Arts Center of Dallas"/>
    <s v="2360 Laughlin Drive"/>
    <n v="75228"/>
    <n v="4"/>
    <n v="28"/>
    <n v="4"/>
    <n v="32"/>
    <m/>
  </r>
  <r>
    <x v="10"/>
    <x v="0"/>
    <d v="2025-06-01T00:00:00"/>
    <d v="2025-06-30T00:00:00"/>
    <s v="Beg/Int Jewelry Fabrication"/>
    <x v="0"/>
    <s v="Creative Arts Center of Dallas"/>
    <s v="2360 Laughlin Drive"/>
    <n v="75228"/>
    <n v="5"/>
    <n v="5"/>
    <n v="0"/>
    <n v="5"/>
    <m/>
  </r>
  <r>
    <x v="10"/>
    <x v="0"/>
    <d v="2025-06-01T00:00:00"/>
    <d v="2025-06-30T00:00:00"/>
    <s v="Beg/Int Jewelry Fabrication (Swann Monday Evening)"/>
    <x v="0"/>
    <s v="Creative Arts Center of Dallas"/>
    <s v="2360 Laughlin Drive"/>
    <n v="75228"/>
    <n v="5"/>
    <n v="30"/>
    <n v="0"/>
    <n v="30"/>
    <m/>
  </r>
  <r>
    <x v="10"/>
    <x v="0"/>
    <d v="2025-06-01T00:00:00"/>
    <d v="2025-06-30T00:00:00"/>
    <s v="Lost Wax Casting (Swann Thursday Evening)"/>
    <x v="0"/>
    <s v="Creative Arts Center of Dallas"/>
    <s v="2360 Laughlin Drive"/>
    <n v="75228"/>
    <n v="4"/>
    <n v="24"/>
    <n v="0"/>
    <n v="24"/>
    <m/>
  </r>
  <r>
    <x v="10"/>
    <x v="0"/>
    <d v="2025-06-01T00:00:00"/>
    <d v="2025-06-30T00:00:00"/>
    <s v="Int/Adv Jewelry Fabrication (Swann Tuesday Morning)"/>
    <x v="0"/>
    <s v="Creative Arts Center of Dallas"/>
    <s v="2360 Laughlin Drive"/>
    <n v="75228"/>
    <n v="4"/>
    <n v="20"/>
    <n v="0"/>
    <n v="20"/>
    <m/>
  </r>
  <r>
    <x v="10"/>
    <x v="0"/>
    <d v="2025-06-01T00:00:00"/>
    <d v="2025-06-30T00:00:00"/>
    <s v="Lost Wax Casting (Swann Wednesday Afternoon)"/>
    <x v="0"/>
    <s v="Creative Arts Center of Dallas"/>
    <s v="2360 Laughlin Drive"/>
    <n v="75228"/>
    <n v="4"/>
    <n v="12"/>
    <n v="0"/>
    <n v="12"/>
    <m/>
  </r>
  <r>
    <x v="10"/>
    <x v="0"/>
    <d v="2025-06-01T00:00:00"/>
    <d v="2025-06-30T00:00:00"/>
    <s v="Beg/Int Jewelry Fabrication (Swann Wednesday Morning)"/>
    <x v="0"/>
    <s v="Creative Arts Center of Dallas"/>
    <s v="2360 Laughlin Drive"/>
    <n v="75228"/>
    <n v="4"/>
    <n v="20"/>
    <n v="0"/>
    <n v="20"/>
    <m/>
  </r>
  <r>
    <x v="10"/>
    <x v="0"/>
    <d v="2025-06-01T00:00:00"/>
    <d v="2025-06-30T00:00:00"/>
    <s v="Fundamentals of Wheel (Teran Wednesday Evenings)"/>
    <x v="0"/>
    <s v="Creative Arts Center of Dallas"/>
    <s v="2360 Laughlin Drive"/>
    <n v="75228"/>
    <n v="4"/>
    <n v="40"/>
    <n v="0"/>
    <n v="40"/>
    <m/>
  </r>
  <r>
    <x v="10"/>
    <x v="0"/>
    <d v="2025-06-01T00:00:00"/>
    <d v="2025-06-30T00:00:00"/>
    <s v="Simple Bookmaking: Coptic Binding (6/7 Workshop)"/>
    <x v="0"/>
    <s v="Paper Arts"/>
    <s v="118 N. Peak Street"/>
    <n v="75226"/>
    <n v="1"/>
    <n v="1"/>
    <n v="0"/>
    <n v="1"/>
    <m/>
  </r>
  <r>
    <x v="10"/>
    <x v="0"/>
    <d v="2025-06-01T00:00:00"/>
    <d v="2025-06-30T00:00:00"/>
    <s v="Mokuhanga (Thoman Tuesday Evenings)"/>
    <x v="0"/>
    <s v="Creative Arts Center of Dallas"/>
    <s v="2360 Laughlin Drive"/>
    <n v="75228"/>
    <n v="4"/>
    <n v="20"/>
    <n v="0"/>
    <n v="20"/>
    <m/>
  </r>
  <r>
    <x v="10"/>
    <x v="0"/>
    <d v="2025-06-01T00:00:00"/>
    <d v="2025-06-30T00:00:00"/>
    <s v="All Mosaics (Thomas Monday Morning)"/>
    <x v="0"/>
    <s v="Creative Arts Center of Dallas"/>
    <s v="2360 Laughlin Drive"/>
    <n v="75228"/>
    <n v="5"/>
    <n v="50"/>
    <n v="0"/>
    <n v="50"/>
    <m/>
  </r>
  <r>
    <x v="10"/>
    <x v="0"/>
    <d v="2025-06-01T00:00:00"/>
    <d v="2025-06-30T00:00:00"/>
    <s v="Broken Dish Mosaic (Picassiette) (Thomas Saturday Morning)"/>
    <x v="0"/>
    <s v="Creative Arts Center of Dallas"/>
    <s v="2360 Laughlin Drive"/>
    <n v="75228"/>
    <n v="4"/>
    <n v="32"/>
    <n v="0"/>
    <n v="32"/>
    <m/>
  </r>
  <r>
    <x v="10"/>
    <x v="0"/>
    <d v="2025-06-01T00:00:00"/>
    <d v="2025-06-30T00:00:00"/>
    <s v="Hands in Clay (Trolli Friday Afternoons)"/>
    <x v="0"/>
    <s v="Creative Arts Center of Dallas"/>
    <s v="2360 Laughlin Drive"/>
    <n v="75228"/>
    <n v="4"/>
    <n v="40"/>
    <n v="0"/>
    <n v="40"/>
    <m/>
  </r>
  <r>
    <x v="10"/>
    <x v="0"/>
    <d v="2025-06-01T00:00:00"/>
    <d v="2025-06-30T00:00:00"/>
    <s v="Int/Adv Wheel (Trolli Thursday Evenings)"/>
    <x v="0"/>
    <s v="Creative Arts Center of Dallas"/>
    <s v="2361 Laughlin Drive"/>
    <n v="75229"/>
    <n v="4"/>
    <n v="32"/>
    <n v="0"/>
    <n v="32"/>
    <m/>
  </r>
  <r>
    <x v="10"/>
    <x v="0"/>
    <d v="2025-06-01T00:00:00"/>
    <d v="2025-06-30T00:00:00"/>
    <s v="Fundamentals of Wheel (Trolli Wednesday Evenings)"/>
    <x v="0"/>
    <s v="Creative Arts Center of Dallas"/>
    <s v="2360 Laughlin Drive"/>
    <n v="75228"/>
    <n v="4"/>
    <n v="40"/>
    <n v="0"/>
    <n v="40"/>
    <m/>
  </r>
  <r>
    <x v="10"/>
    <x v="0"/>
    <d v="2025-06-01T00:00:00"/>
    <d v="2025-06-30T00:00:00"/>
    <s v="Beginning Oil Basics 2 (VET Monday Evenings)"/>
    <x v="0"/>
    <s v="Creative Arts Center of Dallas"/>
    <s v="2360 Laughlin Drive"/>
    <n v="75228"/>
    <n v="5"/>
    <n v="20"/>
    <n v="5"/>
    <n v="25"/>
    <m/>
  </r>
  <r>
    <x v="10"/>
    <x v="0"/>
    <d v="2025-06-01T00:00:00"/>
    <d v="2025-06-30T00:00:00"/>
    <s v="Drawing Together (VET Wednesday Evenings)"/>
    <x v="0"/>
    <s v="Creative Arts Center of Dallas"/>
    <s v="2360 Laughlin Drive"/>
    <n v="75228"/>
    <n v="4"/>
    <n v="20"/>
    <n v="0"/>
    <n v="20"/>
    <m/>
  </r>
  <r>
    <x v="10"/>
    <x v="0"/>
    <d v="2025-06-01T00:00:00"/>
    <d v="2025-06-30T00:00:00"/>
    <s v="Stone Carving (Warwick Saturday Morning)"/>
    <x v="0"/>
    <s v="Creative Arts Center of Dallas"/>
    <s v="2361 Laughlin Drive"/>
    <n v="75228"/>
    <n v="4"/>
    <n v="24"/>
    <n v="0"/>
    <n v="24"/>
    <m/>
  </r>
  <r>
    <x v="10"/>
    <x v="6"/>
    <d v="2025-06-01T00:00:00"/>
    <d v="2025-06-30T00:00:00"/>
    <s v="Equitable Artist In Residence"/>
    <x v="0"/>
    <s v="Creative Arts Center of Dallas"/>
    <s v="2360 Laughlin Drive"/>
    <n v="75228"/>
    <n v="25"/>
    <n v="0"/>
    <n v="2046"/>
    <n v="2046"/>
    <m/>
  </r>
  <r>
    <x v="13"/>
    <x v="3"/>
    <d v="2025-06-01T00:00:00"/>
    <d v="2025-06-29T00:00:00"/>
    <s v="Rentals- non-arts"/>
    <x v="0"/>
    <s v="Rosewood Center for Family Arts"/>
    <s v="5938 Skillman St"/>
    <n v="75231"/>
    <n v="7"/>
    <m/>
    <n v="345"/>
    <n v="345"/>
    <m/>
  </r>
  <r>
    <x v="14"/>
    <x v="7"/>
    <d v="2025-06-01T00:00:00"/>
    <d v="2025-06-30T00:00:00"/>
    <s v="Daily visitors"/>
    <x v="0"/>
    <s v="The Sixth Floor Museum at Dealey Plaza"/>
    <s v="411 Elm Street"/>
    <n v="75202"/>
    <n v="1"/>
    <n v="18666"/>
    <n v="513"/>
    <n v="19179"/>
    <m/>
  </r>
  <r>
    <x v="14"/>
    <x v="6"/>
    <d v="2025-06-01T00:00:00"/>
    <d v="2025-06-30T00:00:00"/>
    <s v="Daily visitors"/>
    <x v="0"/>
    <s v="The Sixth Floor Museum at Dealey Plaza"/>
    <s v="411 Elm Street"/>
    <n v="75202"/>
    <n v="1"/>
    <n v="10172"/>
    <n v="0"/>
    <n v="10172"/>
    <m/>
  </r>
  <r>
    <x v="15"/>
    <x v="3"/>
    <d v="2025-06-01T00:00:00"/>
    <d v="2025-06-30T00:00:00"/>
    <s v="Total Attendance"/>
    <x v="0"/>
    <s v="Hall of State"/>
    <s v="3939 Grand Avenue"/>
    <n v="75210"/>
    <n v="31"/>
    <s v="X"/>
    <n v="1984"/>
    <n v="1984"/>
    <m/>
  </r>
  <r>
    <x v="15"/>
    <x v="7"/>
    <d v="2025-06-01T00:00:00"/>
    <d v="2025-06-30T00:00:00"/>
    <s v="Alamo Exhibit "/>
    <x v="0"/>
    <s v="Hall of State"/>
    <s v="3939 Grand Avenue"/>
    <n v="75210"/>
    <n v="31"/>
    <s v="X"/>
    <n v="179"/>
    <n v="179"/>
    <m/>
  </r>
  <r>
    <x v="12"/>
    <x v="7"/>
    <d v="2025-06-01T00:00:00"/>
    <d v="2025-06-30T00:00:00"/>
    <s v="Permanent exhibition"/>
    <x v="0"/>
    <s v="DHHRM"/>
    <s v="300 N Houston St"/>
    <n v="75202"/>
    <n v="26"/>
    <n v="5192"/>
    <m/>
    <n v="5192"/>
    <m/>
  </r>
  <r>
    <x v="12"/>
    <x v="6"/>
    <d v="2025-06-01T00:00:00"/>
    <d v="2025-06-30T00:00:00"/>
    <s v="Special Exhibition, A Better Life for their Children"/>
    <x v="0"/>
    <s v="DHHRM"/>
    <s v="300 N Houston St"/>
    <n v="75202"/>
    <n v="26"/>
    <n v="5192"/>
    <m/>
    <n v="5192"/>
    <m/>
  </r>
  <r>
    <x v="12"/>
    <x v="7"/>
    <d v="2025-06-01T00:00:00"/>
    <d v="2025-06-30T00:00:00"/>
    <s v="Student Group Tours"/>
    <x v="0"/>
    <s v="DHHRM"/>
    <s v="300 N Houston St"/>
    <n v="75202"/>
    <n v="5"/>
    <n v="172"/>
    <m/>
    <n v="172"/>
    <m/>
  </r>
  <r>
    <x v="12"/>
    <x v="7"/>
    <d v="2025-06-01T00:00:00"/>
    <d v="2025-06-30T00:00:00"/>
    <s v="Adult Group Tours"/>
    <x v="0"/>
    <s v="DHHRM"/>
    <s v="300 N Houston St"/>
    <n v="75202"/>
    <n v="1"/>
    <n v="22"/>
    <m/>
    <n v="22"/>
    <m/>
  </r>
  <r>
    <x v="12"/>
    <x v="3"/>
    <d v="2025-06-01T00:00:00"/>
    <d v="2025-06-30T00:00:00"/>
    <s v="Facility Rental"/>
    <x v="0"/>
    <s v="DHHRM"/>
    <s v="300 N Houston St"/>
    <n v="75202"/>
    <n v="5"/>
    <n v="208"/>
    <m/>
    <n v="208"/>
    <m/>
  </r>
  <r>
    <x v="12"/>
    <x v="5"/>
    <d v="2025-06-01T00:00:00"/>
    <d v="2025-06-30T00:00:00"/>
    <s v="Public Programs, In-person"/>
    <x v="0"/>
    <s v="DHHRM"/>
    <s v="300 N Houston St"/>
    <n v="75202"/>
    <n v="5"/>
    <n v="664"/>
    <m/>
    <n v="664"/>
    <m/>
  </r>
  <r>
    <x v="12"/>
    <x v="0"/>
    <d v="2025-06-01T00:00:00"/>
    <d v="2025-06-30T00:00:00"/>
    <s v="Professional Programs, In-person"/>
    <x v="0"/>
    <s v="DHHRM"/>
    <s v="300 N Houston St"/>
    <n v="75202"/>
    <n v="18"/>
    <n v="454"/>
    <m/>
    <n v="454"/>
    <m/>
  </r>
  <r>
    <x v="12"/>
    <x v="2"/>
    <d v="2025-06-01T00:00:00"/>
    <d v="2025-06-30T00:00:00"/>
    <s v="Student summer camps"/>
    <x v="0"/>
    <s v="Wallace Elementary"/>
    <s v="9921 Kirkhaven Dr"/>
    <n v="75238"/>
    <n v="5"/>
    <n v="204"/>
    <m/>
    <n v="204"/>
    <m/>
  </r>
  <r>
    <x v="12"/>
    <x v="2"/>
    <d v="2025-06-01T00:00:00"/>
    <d v="2025-06-30T00:00:00"/>
    <s v="Student summer camps"/>
    <x v="0"/>
    <s v="Bishop Arts Theater"/>
    <s v="215 S Tyler St"/>
    <n v="75208"/>
    <n v="7"/>
    <n v="239"/>
    <m/>
    <n v="239"/>
    <m/>
  </r>
  <r>
    <x v="12"/>
    <x v="2"/>
    <d v="2025-06-01T00:00:00"/>
    <d v="2025-06-30T00:00:00"/>
    <s v="Student summer camps"/>
    <x v="0"/>
    <s v="Girls Inc."/>
    <s v="2040 Empire Central Dr"/>
    <n v="75235"/>
    <n v="4"/>
    <n v="104"/>
    <m/>
    <n v="104"/>
    <m/>
  </r>
  <r>
    <x v="16"/>
    <x v="9"/>
    <d v="2025-06-01T00:00:00"/>
    <d v="2025-06-30T00:00:00"/>
    <s v="Adults - Docent Guided"/>
    <x v="0"/>
    <s v="Dallas Museum of Art"/>
    <s v="1717 N Harwood"/>
    <n v="75201"/>
    <n v="3"/>
    <n v="60"/>
    <m/>
    <n v="60"/>
    <m/>
  </r>
  <r>
    <x v="16"/>
    <x v="9"/>
    <d v="2025-06-01T00:00:00"/>
    <d v="2025-06-30T00:00:00"/>
    <s v="Higher Ed. - Self Guided"/>
    <x v="0"/>
    <s v="Dallas Museum of Art"/>
    <s v="1717 N Harwood"/>
    <n v="75201"/>
    <n v="2"/>
    <n v="102"/>
    <m/>
    <n v="102"/>
    <m/>
  </r>
  <r>
    <x v="16"/>
    <x v="0"/>
    <d v="2025-06-01T00:00:00"/>
    <d v="2025-06-22T00:00:00"/>
    <s v="Open Studio"/>
    <x v="0"/>
    <s v="Dallas Museum of Art"/>
    <s v="1717 N Harwood"/>
    <n v="75201"/>
    <n v="4"/>
    <m/>
    <n v="320"/>
    <n v="320"/>
    <m/>
  </r>
  <r>
    <x v="16"/>
    <x v="9"/>
    <d v="2025-06-01T00:00:00"/>
    <d v="2025-06-30T00:00:00"/>
    <s v="DISD - Self Guided"/>
    <x v="0"/>
    <s v="Dallas Museum of Art"/>
    <s v="1717 N Harwood"/>
    <n v="75201"/>
    <n v="1"/>
    <m/>
    <n v="100"/>
    <n v="100"/>
    <m/>
  </r>
  <r>
    <x v="16"/>
    <x v="9"/>
    <d v="2025-06-01T00:00:00"/>
    <d v="2025-06-30T00:00:00"/>
    <s v="Non-DISD - Docent Guided"/>
    <x v="0"/>
    <s v="Dallas Museum of Art"/>
    <s v="1717 N Harwood"/>
    <n v="75201"/>
    <n v="1"/>
    <n v="75"/>
    <m/>
    <n v="75"/>
    <m/>
  </r>
  <r>
    <x v="16"/>
    <x v="9"/>
    <d v="2025-06-01T00:00:00"/>
    <d v="2025-06-30T00:00:00"/>
    <s v="Non-DISD - Self Guided"/>
    <x v="0"/>
    <s v="Dallas Museum of Art"/>
    <s v="1717 N Harwood"/>
    <n v="75201"/>
    <n v="10"/>
    <n v="460"/>
    <m/>
    <n v="460"/>
    <m/>
  </r>
  <r>
    <x v="16"/>
    <x v="7"/>
    <d v="2025-06-01T00:00:00"/>
    <d v="2025-06-29T00:00:00"/>
    <s v="Dallas Museum of Art"/>
    <x v="0"/>
    <s v="Dallas Museum of Art"/>
    <s v="1717 N Harwood"/>
    <n v="75201"/>
    <n v="21"/>
    <m/>
    <n v="23015"/>
    <n v="23015"/>
    <m/>
  </r>
  <r>
    <x v="16"/>
    <x v="6"/>
    <d v="2025-06-01T00:00:00"/>
    <d v="2025-06-29T00:00:00"/>
    <s v="Marisol"/>
    <x v="0"/>
    <s v="Dallas Museum of Art"/>
    <s v="1717 N Harwood"/>
    <n v="75201"/>
    <n v="21"/>
    <n v="2897"/>
    <n v="1426"/>
    <n v="4323"/>
    <m/>
  </r>
  <r>
    <x v="16"/>
    <x v="6"/>
    <d v="2025-06-01T00:00:00"/>
    <d v="2025-06-29T00:00:00"/>
    <s v="Kier Collection of Islamic Art"/>
    <x v="0"/>
    <s v="Dallas Museum of Art"/>
    <s v="1717 N Harwood"/>
    <n v="75201"/>
    <n v="21"/>
    <m/>
    <n v="9045"/>
    <n v="9045"/>
    <m/>
  </r>
  <r>
    <x v="16"/>
    <x v="6"/>
    <d v="2025-06-01T00:00:00"/>
    <d v="2025-06-29T00:00:00"/>
    <s v="Yayoi Kusama"/>
    <x v="0"/>
    <s v="Dallas Museum of Art"/>
    <s v="1717 N Harwood"/>
    <n v="75201"/>
    <n v="21"/>
    <n v="4627"/>
    <m/>
    <n v="4627"/>
    <m/>
  </r>
  <r>
    <x v="17"/>
    <x v="5"/>
    <d v="2025-06-01T00:00:00"/>
    <d v="2025-06-30T00:00:00"/>
    <s v="Joseph and the Technicolor DreamCoat"/>
    <x v="0"/>
    <s v="Dee and Charles Wyly Theater"/>
    <s v="2400 Flora St."/>
    <n v="75201"/>
    <n v="17"/>
    <n v="43"/>
    <n v="0"/>
    <n v="43"/>
    <m/>
  </r>
  <r>
    <x v="53"/>
    <x v="2"/>
    <d v="2025-06-01T00:00:00"/>
    <d v="2025-06-06T00:00:00"/>
    <s v="Dallas Winds/DISD Band Camp"/>
    <x v="0"/>
    <s v="Booker T Washington HSPA"/>
    <s v="2501 Flora"/>
    <n v="75201"/>
    <n v="5"/>
    <m/>
    <n v="350"/>
    <n v="350"/>
    <m/>
  </r>
  <r>
    <x v="19"/>
    <x v="9"/>
    <d v="2025-06-01T00:00:00"/>
    <d v="2025-06-30T00:00:00"/>
    <s v="Theater Tour"/>
    <x v="0"/>
    <s v="Forest Theater"/>
    <s v="1920 Martin Luther King Jr. Blvd."/>
    <n v="75215"/>
    <n v="3"/>
    <n v="0"/>
    <n v="6"/>
    <n v="6"/>
    <m/>
  </r>
  <r>
    <x v="20"/>
    <x v="7"/>
    <d v="2025-06-01T00:00:00"/>
    <d v="2025-06-30T00:00:00"/>
    <s v="Facing The Rising Sun: Freedman's Cemetery"/>
    <x v="0"/>
    <s v="African American Museum"/>
    <s v="3536 Grand Avenue"/>
    <n v="75210"/>
    <n v="21"/>
    <m/>
    <n v="325"/>
    <n v="325"/>
    <m/>
  </r>
  <r>
    <x v="20"/>
    <x v="7"/>
    <d v="2025-06-01T00:00:00"/>
    <d v="2025-06-30T00:00:00"/>
    <s v="Souls of Black Folk: Folk and Decorative Arts Collection"/>
    <x v="0"/>
    <s v="African American Museum"/>
    <s v="3536 Grand Avenue"/>
    <n v="75210"/>
    <n v="21"/>
    <m/>
    <n v="325"/>
    <n v="325"/>
    <m/>
  </r>
  <r>
    <x v="20"/>
    <x v="7"/>
    <d v="2025-06-01T00:00:00"/>
    <d v="2025-06-30T00:00:00"/>
    <s v="Texas Black Sports Hall of Fame Exhibition"/>
    <x v="0"/>
    <s v="African American Museum"/>
    <s v="3536 Grand Avenue"/>
    <n v="75210"/>
    <n v="21"/>
    <m/>
    <n v="325"/>
    <n v="325"/>
    <m/>
  </r>
  <r>
    <x v="20"/>
    <x v="7"/>
    <d v="2025-06-01T00:00:00"/>
    <d v="2025-06-30T00:00:00"/>
    <s v="African American Educators Hall of Fame Exhibition"/>
    <x v="0"/>
    <s v="African American Museum"/>
    <s v="3536 Grand Avenue"/>
    <n v="75210"/>
    <n v="21"/>
    <m/>
    <n v="299"/>
    <n v="299"/>
    <m/>
  </r>
  <r>
    <x v="20"/>
    <x v="6"/>
    <d v="2025-06-01T00:00:00"/>
    <d v="2025-06-30T00:00:00"/>
    <s v="Clay Grasses and Reeds: Carroll Harris Simms Ceramic Collection"/>
    <x v="0"/>
    <s v="African American Museum"/>
    <s v="3536 Grand Avenue"/>
    <n v="75210"/>
    <n v="21"/>
    <m/>
    <n v="275"/>
    <n v="275"/>
    <m/>
  </r>
  <r>
    <x v="20"/>
    <x v="6"/>
    <d v="2025-06-01T00:00:00"/>
    <d v="2025-06-30T00:00:00"/>
    <s v="From Africa to the Broadway Stage: Disney’s The Lion King"/>
    <x v="0"/>
    <s v="African American Museum"/>
    <s v="3536 Grand Avenue"/>
    <n v="75210"/>
    <n v="21"/>
    <m/>
    <n v="400"/>
    <n v="400"/>
    <m/>
  </r>
  <r>
    <x v="20"/>
    <x v="6"/>
    <d v="2025-06-01T00:00:00"/>
    <d v="2025-06-30T00:00:00"/>
    <s v="Carroll Harris Simms Art Competition Exhibition"/>
    <x v="0"/>
    <s v="African American Museum"/>
    <s v="3536 Grand Avenue"/>
    <n v="75210"/>
    <n v="21"/>
    <m/>
    <n v="300"/>
    <n v="300"/>
    <m/>
  </r>
  <r>
    <x v="20"/>
    <x v="6"/>
    <d v="2025-06-01T00:00:00"/>
    <d v="2025-06-21T00:00:00"/>
    <s v="Big D Cotton: Without Us"/>
    <x v="0"/>
    <s v="African American Museum"/>
    <s v="3536 Grand Avenue"/>
    <n v="75210"/>
    <n v="15"/>
    <m/>
    <n v="215"/>
    <n v="215"/>
    <m/>
  </r>
  <r>
    <x v="20"/>
    <x v="3"/>
    <d v="2025-06-01T00:00:00"/>
    <d v="2025-06-30T00:00:00"/>
    <s v="Rentals"/>
    <x v="0"/>
    <s v="African American Museum"/>
    <s v="3536 Grand Avenue"/>
    <n v="75210"/>
    <n v="9"/>
    <m/>
    <n v="970"/>
    <n v="970"/>
    <m/>
  </r>
  <r>
    <x v="20"/>
    <x v="9"/>
    <d v="2025-06-01T00:00:00"/>
    <d v="2025-06-30T00:00:00"/>
    <s v="AAM Tours"/>
    <x v="0"/>
    <s v="African American Museum"/>
    <s v="3536 Grand Avenue"/>
    <n v="75210"/>
    <n v="22"/>
    <n v="537"/>
    <n v="33"/>
    <n v="570"/>
    <m/>
  </r>
  <r>
    <x v="22"/>
    <x v="6"/>
    <d v="2025-06-01T00:00:00"/>
    <d v="2025-06-30T00:00:00"/>
    <s v="General attendance for '150 Years of Sculpture' and 'Otobong Nkanga: Each Seed a Body' "/>
    <x v="0"/>
    <s v="Nasher Sculpture Center"/>
    <s v="2001 Flora St. "/>
    <n v="75201"/>
    <n v="20"/>
    <n v="1120"/>
    <n v="1644"/>
    <n v="2764"/>
    <m/>
  </r>
  <r>
    <x v="24"/>
    <x v="7"/>
    <d v="2025-06-01T00:00:00"/>
    <d v="2025-06-30T00:00:00"/>
    <s v="General Admission"/>
    <x v="0"/>
    <s v="Perot Museum of Nature and Science"/>
    <s v="2201 N Field Street"/>
    <n v="75201"/>
    <n v="30"/>
    <n v="83207"/>
    <n v="22261"/>
    <n v="105468"/>
    <m/>
  </r>
  <r>
    <x v="24"/>
    <x v="5"/>
    <d v="2025-06-01T00:00:00"/>
    <d v="2025-06-30T00:00:00"/>
    <s v="Butterfly Journey 3D"/>
    <x v="0"/>
    <s v="Perot Museum of Nature and Science"/>
    <s v="2201 N Field Street"/>
    <n v="75201"/>
    <n v="60"/>
    <n v="2035"/>
    <m/>
    <n v="2035"/>
    <m/>
  </r>
  <r>
    <x v="24"/>
    <x v="5"/>
    <d v="2025-06-01T00:00:00"/>
    <d v="2025-06-30T00:00:00"/>
    <s v="Ocean Paradise 3D"/>
    <x v="0"/>
    <s v="Perot Museum of Nature and Science"/>
    <s v="2201 N Field Street"/>
    <n v="75201"/>
    <n v="60"/>
    <n v="4798"/>
    <m/>
    <n v="4798"/>
    <m/>
  </r>
  <r>
    <x v="24"/>
    <x v="5"/>
    <d v="2025-06-01T00:00:00"/>
    <d v="2025-06-30T00:00:00"/>
    <s v="Shark Kingdom 3D"/>
    <x v="0"/>
    <s v="Perot Museum of Nature and Science"/>
    <s v="2201 N Field Street"/>
    <n v="75201"/>
    <n v="30"/>
    <n v="3386"/>
    <m/>
    <n v="3386"/>
    <m/>
  </r>
  <r>
    <x v="24"/>
    <x v="3"/>
    <d v="2025-06-01T00:00:00"/>
    <d v="2025-06-28T00:00:00"/>
    <s v="Facility Rentals"/>
    <x v="0"/>
    <s v="Perot Museum of Nature and Science"/>
    <s v="2201 N Field Street"/>
    <n v="75201"/>
    <n v="16"/>
    <n v="2496"/>
    <m/>
    <n v="2496"/>
    <m/>
  </r>
  <r>
    <x v="24"/>
    <x v="0"/>
    <d v="2025-06-01T00:00:00"/>
    <d v="2025-06-30T00:00:00"/>
    <s v="Bio Lab"/>
    <x v="0"/>
    <s v="Perot Museum of Nature and Science"/>
    <s v="2201 N Field Street"/>
    <n v="75201"/>
    <n v="30"/>
    <n v="1565"/>
    <m/>
    <n v="1565"/>
    <m/>
  </r>
  <r>
    <x v="24"/>
    <x v="0"/>
    <d v="2025-06-01T00:00:00"/>
    <d v="2025-06-30T00:00:00"/>
    <s v="Challenge Lab"/>
    <x v="0"/>
    <s v="Perot Museum of Nature and Science"/>
    <s v="2201 N Field Street"/>
    <n v="75201"/>
    <n v="30"/>
    <n v="10390"/>
    <m/>
    <n v="10390"/>
    <m/>
  </r>
  <r>
    <x v="8"/>
    <x v="0"/>
    <d v="2025-06-01T00:00:00"/>
    <d v="2025-06-30T00:00:00"/>
    <s v="Workshop/Training"/>
    <x v="0"/>
    <s v="Sammons Center for the Arts"/>
    <s v="3630 Harry Hines Blvd"/>
    <n v="75219"/>
    <n v="3"/>
    <m/>
    <n v="84"/>
    <n v="84"/>
    <m/>
  </r>
  <r>
    <x v="8"/>
    <x v="1"/>
    <d v="2025-06-01T00:00:00"/>
    <d v="2025-06-30T00:00:00"/>
    <s v="Rehearsal"/>
    <x v="0"/>
    <s v="Sammons Center for the Arts"/>
    <s v="3630 Harry Hines Blvd"/>
    <n v="75219"/>
    <n v="38"/>
    <m/>
    <n v="2264"/>
    <n v="2264"/>
    <m/>
  </r>
  <r>
    <x v="8"/>
    <x v="5"/>
    <d v="2025-06-01T00:00:00"/>
    <d v="2025-06-30T00:00:00"/>
    <s v="Performance by Others"/>
    <x v="0"/>
    <s v="Sammons Center for the Arts"/>
    <s v="3630 Harry Hines Blvd"/>
    <n v="75219"/>
    <n v="2"/>
    <m/>
    <n v="149"/>
    <n v="149"/>
    <m/>
  </r>
  <r>
    <x v="6"/>
    <x v="10"/>
    <s v="N/A"/>
    <s v="N/A"/>
    <s v="NO EVENTS in the MONTH OF JUNE"/>
    <x v="2"/>
    <s v="n/a"/>
    <s v="n/a"/>
    <s v="n/a"/>
    <s v="n/a"/>
    <s v="n/a"/>
    <s v="n/a"/>
    <n v="0"/>
    <m/>
  </r>
  <r>
    <x v="52"/>
    <x v="10"/>
    <s v="N/A"/>
    <s v="N/A"/>
    <s v="JUNE NO EVENTS"/>
    <x v="2"/>
    <m/>
    <m/>
    <m/>
    <m/>
    <m/>
    <m/>
    <n v="0"/>
    <m/>
  </r>
  <r>
    <x v="8"/>
    <x v="3"/>
    <d v="2025-06-01T00:00:00"/>
    <d v="2025-06-30T00:00:00"/>
    <s v="Meetings"/>
    <x v="0"/>
    <s v="Sammons Center for the Arts"/>
    <s v="3630 Harry Hines Blvd"/>
    <n v="75219"/>
    <n v="25"/>
    <m/>
    <n v="264"/>
    <n v="264"/>
    <m/>
  </r>
  <r>
    <x v="8"/>
    <x v="3"/>
    <d v="2025-06-01T00:00:00"/>
    <d v="2025-06-30T00:00:00"/>
    <s v="Auditions"/>
    <x v="0"/>
    <s v="Sammons Center for the Arts"/>
    <s v="3630 Harry Hines Blvd"/>
    <n v="75219"/>
    <n v="2"/>
    <m/>
    <n v="26"/>
    <n v="26"/>
    <m/>
  </r>
  <r>
    <x v="8"/>
    <x v="3"/>
    <d v="2025-06-01T00:00:00"/>
    <d v="2025-06-30T00:00:00"/>
    <s v="Special Events"/>
    <x v="0"/>
    <s v="Sammons Center for the Arts"/>
    <s v="3630 Harry Hines Blvd"/>
    <n v="75219"/>
    <n v="2"/>
    <m/>
    <n v="390"/>
    <n v="390"/>
    <m/>
  </r>
  <r>
    <x v="8"/>
    <x v="5"/>
    <d v="2025-06-01T00:00:00"/>
    <d v="2025-06-30T00:00:00"/>
    <s v="Sammons Jazz Concert"/>
    <x v="0"/>
    <s v="Sammons Center for the Arts"/>
    <s v="3630 Harry Hines Blvd"/>
    <n v="75219"/>
    <n v="0"/>
    <n v="0"/>
    <n v="0"/>
    <n v="0"/>
    <m/>
  </r>
  <r>
    <x v="8"/>
    <x v="5"/>
    <d v="2025-06-01T00:00:00"/>
    <d v="2025-06-30T00:00:00"/>
    <s v="Sammons Cabaret Concert"/>
    <x v="0"/>
    <s v="Sammons Center for the Arts"/>
    <s v="3630 Harry Hines Blvd"/>
    <n v="75219"/>
    <n v="0"/>
    <n v="0"/>
    <n v="0"/>
    <n v="0"/>
    <m/>
  </r>
  <r>
    <x v="8"/>
    <x v="5"/>
    <d v="2025-06-01T00:00:00"/>
    <d v="2025-06-30T00:00:00"/>
    <s v="Sammons Jazz Youth Concert"/>
    <x v="0"/>
    <s v="Sammons Center for the Arts"/>
    <s v="3630 Harry Hines Blvd"/>
    <n v="75219"/>
    <n v="1"/>
    <m/>
    <n v="174"/>
    <n v="174"/>
    <m/>
  </r>
  <r>
    <x v="8"/>
    <x v="3"/>
    <d v="2025-06-01T00:00:00"/>
    <d v="2025-06-30T00:00:00"/>
    <s v="Office Visitors"/>
    <x v="0"/>
    <s v="Sammons Center for the Arts"/>
    <s v="3630 Harry Hines Blvd"/>
    <n v="75219"/>
    <m/>
    <m/>
    <n v="488"/>
    <n v="488"/>
    <m/>
  </r>
  <r>
    <x v="55"/>
    <x v="1"/>
    <d v="2025-06-01T00:00:00"/>
    <d v="2025-06-04T00:00:00"/>
    <s v="AIN'T NO MO Tech &amp; Dress Rehearsals"/>
    <x v="0"/>
    <s v="Kalita Humphrey's Theater/DTC"/>
    <s v="3636 Turtle Creek Boulevard"/>
    <n v="75204"/>
    <n v="4"/>
    <n v="0"/>
    <n v="15"/>
    <n v="15"/>
    <m/>
  </r>
  <r>
    <x v="28"/>
    <x v="1"/>
    <d v="2025-06-01T00:00:00"/>
    <d v="2025-06-30T00:00:00"/>
    <s v="Company Rehearsal "/>
    <x v="0"/>
    <s v="Bruce Wood Dance Studio"/>
    <s v="101 Howell St."/>
    <n v="75207"/>
    <n v="7"/>
    <m/>
    <n v="17"/>
    <n v="17"/>
    <m/>
  </r>
  <r>
    <x v="28"/>
    <x v="0"/>
    <d v="2025-06-01T00:00:00"/>
    <d v="2025-06-30T00:00:00"/>
    <s v="Company Class "/>
    <x v="0"/>
    <s v="Bruce Wood Dance Studio"/>
    <s v="101 Howell St."/>
    <n v="75207"/>
    <n v="7"/>
    <m/>
    <n v="17"/>
    <n v="17"/>
    <m/>
  </r>
  <r>
    <x v="28"/>
    <x v="0"/>
    <d v="2025-06-01T00:00:00"/>
    <d v="2025-06-30T00:00:00"/>
    <s v="For Oak Cliff Outreach Classes "/>
    <x v="0"/>
    <s v="For Oak Cliff Community Center"/>
    <s v="907 E Ledbetter Dr"/>
    <n v="75216"/>
    <n v="2"/>
    <n v="0"/>
    <n v="40"/>
    <n v="40"/>
    <m/>
  </r>
  <r>
    <x v="28"/>
    <x v="0"/>
    <d v="2025-06-01T00:00:00"/>
    <d v="2025-06-30T00:00:00"/>
    <s v="Vogel Alcove"/>
    <x v="0"/>
    <s v="Vogel Alcove Shelter"/>
    <s v="1738 Gano St"/>
    <n v="75215"/>
    <n v="3"/>
    <m/>
    <n v="57"/>
    <n v="57"/>
    <m/>
  </r>
  <r>
    <x v="29"/>
    <x v="0"/>
    <d v="2025-06-01T00:00:00"/>
    <d v="2025-07-31T00:00:00"/>
    <s v="Summer Camp OAC"/>
    <x v="0"/>
    <s v="Churchill Recreartional Center"/>
    <s v="6906 Churchill Way"/>
    <n v="75230"/>
    <n v="1"/>
    <n v="0"/>
    <n v="25"/>
    <n v="25"/>
    <m/>
  </r>
  <r>
    <x v="29"/>
    <x v="0"/>
    <d v="2025-06-01T00:00:00"/>
    <d v="2025-07-31T00:00:00"/>
    <s v="Summer Camp OAC"/>
    <x v="0"/>
    <s v="ESD - Rainbow Days"/>
    <s v="4100 Merrell Rd"/>
    <n v="75229"/>
    <n v="1"/>
    <n v="0"/>
    <n v="25"/>
    <n v="25"/>
    <m/>
  </r>
  <r>
    <x v="29"/>
    <x v="0"/>
    <d v="2025-06-01T00:00:00"/>
    <d v="2025-07-31T00:00:00"/>
    <s v="Summer Camp OAC"/>
    <x v="0"/>
    <s v="Transformations Project"/>
    <s v="3 Different Locations"/>
    <n v="75218"/>
    <n v="1"/>
    <n v="0"/>
    <n v="25"/>
    <n v="25"/>
    <m/>
  </r>
  <r>
    <x v="35"/>
    <x v="1"/>
    <d v="2025-06-01T00:00:00"/>
    <d v="2025-06-11T00:00:00"/>
    <s v="An Iliad"/>
    <x v="0"/>
    <s v="Undermain Theatre Mainstage"/>
    <s v="3200 Main Street"/>
    <n v="75226"/>
    <n v="8"/>
    <n v="0"/>
    <n v="13"/>
    <n v="13"/>
    <m/>
  </r>
  <r>
    <x v="10"/>
    <x v="0"/>
    <d v="2025-06-01T00:00:00"/>
    <d v="2025-06-30T00:00:00"/>
    <s v="Zoom Abstract Drawing 1 (Gray Tues Morning)"/>
    <x v="1"/>
    <s v="Creative Arts Center of Dallas"/>
    <s v="2360 Laughlin Drive"/>
    <n v="75228"/>
    <n v="4"/>
    <n v="12"/>
    <n v="0"/>
    <n v="12"/>
    <m/>
  </r>
  <r>
    <x v="10"/>
    <x v="0"/>
    <d v="2025-06-01T00:00:00"/>
    <d v="2025-06-30T00:00:00"/>
    <s v="Zoom Oil Painting"/>
    <x v="1"/>
    <s v="Creative Arts Center of Dallas"/>
    <s v="2360 Laughlin Drive"/>
    <n v="75228"/>
    <n v="4"/>
    <n v="16"/>
    <n v="0"/>
    <n v="16"/>
    <m/>
  </r>
  <r>
    <x v="8"/>
    <x v="0"/>
    <d v="2025-06-01T00:00:00"/>
    <d v="2025-06-30T00:00:00"/>
    <s v="Workshop/Training Virtual"/>
    <x v="1"/>
    <s v="Sammons Center for the Arts"/>
    <s v="3630 Harry Hines Blvd"/>
    <n v="75219"/>
    <n v="0"/>
    <m/>
    <n v="0"/>
    <n v="0"/>
    <m/>
  </r>
  <r>
    <x v="8"/>
    <x v="3"/>
    <d v="2025-06-01T00:00:00"/>
    <d v="2025-06-30T00:00:00"/>
    <s v="Meeting - Virtual"/>
    <x v="1"/>
    <s v="Sammons Center for the Arts"/>
    <s v="3630 Harry Hines Blvd"/>
    <n v="75219"/>
    <n v="2"/>
    <m/>
    <n v="14"/>
    <n v="14"/>
    <m/>
  </r>
  <r>
    <x v="11"/>
    <x v="5"/>
    <d v="2025-06-01T00:00:00"/>
    <d v="2025-06-30T00:00:00"/>
    <s v="Shakespeare Decoded Episode #1 (The Badge of all  our Tribe Mechant of Venice)"/>
    <x v="1"/>
    <s v="Virtual"/>
    <s v="Virtual"/>
    <s v="Virtual"/>
    <n v="1"/>
    <m/>
    <n v="9"/>
    <n v="9"/>
    <m/>
  </r>
  <r>
    <x v="11"/>
    <x v="5"/>
    <d v="2025-06-01T00:00:00"/>
    <d v="2025-06-30T00:00:00"/>
    <s v="Shakespeare Decoded Episode #2 (Much Ado About the Sexual Distrust of Women"/>
    <x v="1"/>
    <s v="Virtual"/>
    <s v="Virtual"/>
    <s v="Virtual"/>
    <n v="1"/>
    <m/>
    <n v="5"/>
    <n v="5"/>
    <m/>
  </r>
  <r>
    <x v="11"/>
    <x v="5"/>
    <d v="2025-06-01T00:00:00"/>
    <d v="2025-06-30T00:00:00"/>
    <s v="Shakespeare Decoded Episode #3 (Free Like an Ariel Bird)"/>
    <x v="1"/>
    <s v="Virtual"/>
    <s v="Virtual"/>
    <s v="Virtual"/>
    <n v="1"/>
    <m/>
    <n v="10"/>
    <n v="10"/>
    <m/>
  </r>
  <r>
    <x v="11"/>
    <x v="5"/>
    <d v="2025-06-01T00:00:00"/>
    <d v="2025-06-30T00:00:00"/>
    <s v="Shakespeare Decoded Episode #4 (What a Noble Mind)"/>
    <x v="1"/>
    <s v="Virtual"/>
    <s v="Virtual"/>
    <s v="Virtual"/>
    <n v="1"/>
    <m/>
    <n v="3"/>
    <n v="3"/>
    <m/>
  </r>
  <r>
    <x v="11"/>
    <x v="5"/>
    <d v="2025-06-01T00:00:00"/>
    <d v="2025-06-30T00:00:00"/>
    <s v="Shakespeare Decoded Episode #5 (Tis the Times' Plague)"/>
    <x v="1"/>
    <s v="Virtual"/>
    <s v="Virtual"/>
    <s v="Virtual"/>
    <n v="1"/>
    <m/>
    <n v="1"/>
    <n v="1"/>
    <m/>
  </r>
  <r>
    <x v="11"/>
    <x v="5"/>
    <d v="2025-06-01T00:00:00"/>
    <d v="2025-06-30T00:00:00"/>
    <s v="Shakespeare Decoded Episode #6 (Oh, Let Me Not Be Mad)"/>
    <x v="1"/>
    <s v="Virtual"/>
    <s v="Virtual"/>
    <s v="Virtual"/>
    <n v="1"/>
    <m/>
    <n v="1"/>
    <n v="1"/>
    <m/>
  </r>
  <r>
    <x v="11"/>
    <x v="5"/>
    <d v="2025-06-01T00:00:00"/>
    <d v="2025-06-30T00:00:00"/>
    <s v="Shakespeare Decoded Episode #7 (Shakespeare in Modern Translation)"/>
    <x v="1"/>
    <s v="Virtual"/>
    <s v="Virtual"/>
    <s v="Virtual"/>
    <n v="1"/>
    <m/>
    <n v="2"/>
    <n v="2"/>
    <m/>
  </r>
  <r>
    <x v="11"/>
    <x v="5"/>
    <d v="2025-06-01T00:00:00"/>
    <d v="2025-06-30T00:00:00"/>
    <s v="Shakespeare Decoded #8 (Political Shakespeare)"/>
    <x v="1"/>
    <s v="Virtual"/>
    <s v="Virtual"/>
    <s v="Virtual"/>
    <n v="1"/>
    <m/>
    <n v="2"/>
    <n v="2"/>
    <m/>
  </r>
  <r>
    <x v="11"/>
    <x v="5"/>
    <d v="2025-06-01T00:00:00"/>
    <d v="2025-06-30T00:00:00"/>
    <s v="Shakespeare Decoded #9 (Shakespeare and Veterans)"/>
    <x v="1"/>
    <s v="Virtual"/>
    <s v="Virtual"/>
    <s v="Virtual"/>
    <n v="1"/>
    <m/>
    <n v="1"/>
    <n v="1"/>
    <m/>
  </r>
  <r>
    <x v="11"/>
    <x v="5"/>
    <d v="2025-06-01T00:00:00"/>
    <d v="2025-06-30T00:00:00"/>
    <s v="Shakespeare Dallas Decoded #10 (Timon of Athens)"/>
    <x v="1"/>
    <s v="Virtual"/>
    <s v="Virtual"/>
    <s v="Virtual"/>
    <n v="1"/>
    <m/>
    <n v="4"/>
    <n v="4"/>
    <m/>
  </r>
  <r>
    <x v="11"/>
    <x v="5"/>
    <d v="2025-06-01T00:00:00"/>
    <d v="2025-06-30T00:00:00"/>
    <s v="Shakespeare Dallas Decoded #11 (Why Hamlet?)"/>
    <x v="1"/>
    <s v="Virtual"/>
    <s v="Virtual"/>
    <s v="Virtual"/>
    <n v="1"/>
    <m/>
    <n v="12"/>
    <n v="12"/>
    <m/>
  </r>
  <r>
    <x v="11"/>
    <x v="5"/>
    <d v="2025-06-01T00:00:00"/>
    <d v="2025-06-30T00:00:00"/>
    <s v="Shakespeare Dallas Decoded #12 Dramatugy and Translatiin as the Gateway to Sakespeare Engagement"/>
    <x v="1"/>
    <s v="Virtual"/>
    <s v="Virtual"/>
    <s v="Virtual"/>
    <n v="1"/>
    <m/>
    <n v="14"/>
    <n v="14"/>
    <m/>
  </r>
  <r>
    <x v="11"/>
    <x v="1"/>
    <d v="2025-06-01T00:00:00"/>
    <d v="2025-06-30T00:00:00"/>
    <s v="Importance of Being Earnest Rehearsal"/>
    <x v="0"/>
    <s v="Souther Methodist University"/>
    <s v="6101 Bishop Blvd."/>
    <n v="75205"/>
    <n v="6"/>
    <m/>
    <n v="16"/>
    <n v="16"/>
    <m/>
  </r>
  <r>
    <x v="11"/>
    <x v="1"/>
    <d v="2025-06-01T00:00:00"/>
    <d v="2025-06-30T00:00:00"/>
    <s v="Othello Rehearsal"/>
    <x v="0"/>
    <s v="Southern Methodist University"/>
    <s v="6101 Bishop Blvd."/>
    <n v="75205"/>
    <n v="6"/>
    <m/>
    <n v="25"/>
    <n v="25"/>
    <m/>
  </r>
  <r>
    <x v="4"/>
    <x v="2"/>
    <d v="2025-06-02T00:00:00"/>
    <d v="2025-06-27T00:00:00"/>
    <s v="Summer Intensive Classes"/>
    <x v="0"/>
    <s v="Avant Chamber Ballet"/>
    <s v="2408 Farrington St"/>
    <n v="75207"/>
    <n v="20"/>
    <n v="40"/>
    <n v="20"/>
    <n v="60"/>
    <m/>
  </r>
  <r>
    <x v="4"/>
    <x v="4"/>
    <d v="2025-06-02T00:00:00"/>
    <d v="2025-06-06T00:00:00"/>
    <s v="Michele Gifford Residency"/>
    <x v="0"/>
    <s v="Avant Chamber Ballet"/>
    <s v="2408 Farrington St"/>
    <n v="75207"/>
    <n v="5"/>
    <n v="20"/>
    <n v="20"/>
    <n v="40"/>
    <m/>
  </r>
  <r>
    <x v="4"/>
    <x v="0"/>
    <d v="2025-06-02T00:00:00"/>
    <d v="2025-06-30T00:00:00"/>
    <s v="Adult Classes"/>
    <x v="0"/>
    <s v="Avant Chamber Ballet"/>
    <s v="2408 Farrington St"/>
    <n v="75207"/>
    <n v="17"/>
    <n v="170"/>
    <n v="0"/>
    <n v="170"/>
    <m/>
  </r>
  <r>
    <x v="7"/>
    <x v="0"/>
    <d v="2025-06-02T00:00:00"/>
    <d v="2025-06-02T00:00:00"/>
    <s v="Curriculum Training"/>
    <x v="0"/>
    <s v="Big Thought HQ"/>
    <s v="1409 Botham Jean Blvd., Suite 1015"/>
    <n v="75215"/>
    <n v="1"/>
    <n v="0"/>
    <n v="3"/>
    <n v="3"/>
    <m/>
  </r>
  <r>
    <x v="9"/>
    <x v="0"/>
    <d v="2025-06-02T00:00:00"/>
    <d v="2025-06-02T00:00:00"/>
    <s v="SOY: Theatre 7-10 "/>
    <x v="0"/>
    <s v="Oak Cliff Cultural Center "/>
    <s v="223 Jefferson Blvd. Dallas "/>
    <n v="75208"/>
    <n v="1"/>
    <m/>
    <n v="31"/>
    <n v="31"/>
    <m/>
  </r>
  <r>
    <x v="9"/>
    <x v="0"/>
    <d v="2025-06-02T00:00:00"/>
    <d v="2025-06-02T00:00:00"/>
    <s v="SOY: Theatre 11-14"/>
    <x v="0"/>
    <s v="Oak Cliff Cultural Center "/>
    <s v="223 Jefferson Blvd. Dallas "/>
    <n v="75208"/>
    <n v="1"/>
    <m/>
    <n v="26"/>
    <n v="26"/>
    <m/>
  </r>
  <r>
    <x v="9"/>
    <x v="0"/>
    <d v="2025-06-02T00:00:00"/>
    <d v="2025-06-02T00:00:00"/>
    <s v="SOY: Music 7-10"/>
    <x v="0"/>
    <s v="Oak Cliff Cultural Center "/>
    <s v="223 Jefferson Blvd. Dallas "/>
    <n v="75208"/>
    <n v="1"/>
    <m/>
    <n v="31"/>
    <n v="31"/>
    <m/>
  </r>
  <r>
    <x v="9"/>
    <x v="0"/>
    <d v="2025-06-02T00:00:00"/>
    <d v="2025-06-02T00:00:00"/>
    <s v="SOY: Music 11- 14"/>
    <x v="0"/>
    <s v="Oak Cliff Cultural Center "/>
    <s v="223 Jefferson Blvd. Dallas "/>
    <n v="75208"/>
    <n v="1"/>
    <m/>
    <n v="26"/>
    <n v="26"/>
    <m/>
  </r>
  <r>
    <x v="9"/>
    <x v="0"/>
    <d v="2025-06-02T00:00:00"/>
    <d v="2025-06-02T00:00:00"/>
    <s v="SOY: Visual Arts 7-10"/>
    <x v="0"/>
    <s v="Oak Cliff Cultural Center "/>
    <s v="223 Jefferson Blvd. Dallas "/>
    <n v="75208"/>
    <n v="1"/>
    <m/>
    <n v="31"/>
    <n v="31"/>
    <m/>
  </r>
  <r>
    <x v="9"/>
    <x v="0"/>
    <d v="2025-06-02T00:00:00"/>
    <d v="2025-06-02T00:00:00"/>
    <s v="SOY: Visual Arts 11-14"/>
    <x v="0"/>
    <s v="Oak Cliff Cultural Center "/>
    <s v="223 Jefferson Blvd. Dallas "/>
    <n v="75208"/>
    <n v="1"/>
    <m/>
    <n v="26"/>
    <n v="26"/>
    <m/>
  </r>
  <r>
    <x v="9"/>
    <x v="0"/>
    <d v="2025-06-02T00:00:00"/>
    <d v="2025-06-02T00:00:00"/>
    <s v="SOY: Dance 7-10"/>
    <x v="0"/>
    <s v="Oak Cliff Cultural Center "/>
    <s v="223 Jefferson Blvd. Dallas "/>
    <n v="75208"/>
    <n v="1"/>
    <m/>
    <n v="31"/>
    <n v="31"/>
    <m/>
  </r>
  <r>
    <x v="9"/>
    <x v="0"/>
    <d v="2025-06-02T00:00:00"/>
    <d v="2025-06-02T00:00:00"/>
    <s v="SOY: Dance 11-14"/>
    <x v="0"/>
    <s v="Oak Cliff Cultural Center "/>
    <s v="223 Jefferson Blvd. Dallas "/>
    <n v="75208"/>
    <n v="1"/>
    <m/>
    <n v="26"/>
    <n v="26"/>
    <m/>
  </r>
  <r>
    <x v="9"/>
    <x v="0"/>
    <d v="2025-06-02T00:00:00"/>
    <d v="2025-06-02T00:00:00"/>
    <s v="SOY: Theatre Student Leaders"/>
    <x v="0"/>
    <s v="Oak Cliff Cultural Center "/>
    <s v="223 Jefferson Blvd. Dallas "/>
    <n v="75208"/>
    <n v="1"/>
    <m/>
    <n v="19"/>
    <n v="19"/>
    <m/>
  </r>
  <r>
    <x v="9"/>
    <x v="0"/>
    <d v="2025-06-02T00:00:00"/>
    <d v="2025-06-02T00:00:00"/>
    <s v="SOY: Leadirship SL"/>
    <x v="0"/>
    <s v="Oak Cliff Cultural Center "/>
    <s v="223 Jefferson Blvd. Dallas "/>
    <n v="75208"/>
    <n v="1"/>
    <m/>
    <n v="19"/>
    <n v="19"/>
    <m/>
  </r>
  <r>
    <x v="50"/>
    <x v="2"/>
    <d v="2025-06-02T00:00:00"/>
    <d v="2025-06-06T00:00:00"/>
    <s v="Ceramics"/>
    <x v="0"/>
    <s v="Color Me Empowered HQ"/>
    <s v="2101 West Clarendon"/>
    <n v="75208"/>
    <n v="10"/>
    <n v="0"/>
    <n v="19"/>
    <n v="19"/>
    <m/>
  </r>
  <r>
    <x v="13"/>
    <x v="0"/>
    <d v="2025-06-02T00:00:00"/>
    <d v="2025-06-06T00:00:00"/>
    <s v="Sensory Friendly- Blue Pegasus Players Acting Class- classes"/>
    <x v="0"/>
    <s v="Rosewood Center for Family Arts"/>
    <s v="5938 Skillman St"/>
    <n v="75231"/>
    <n v="5"/>
    <n v="6"/>
    <n v="4"/>
    <n v="10"/>
    <m/>
  </r>
  <r>
    <x v="13"/>
    <x v="0"/>
    <d v="2025-06-02T00:00:00"/>
    <d v="2025-06-30T00:00:00"/>
    <s v="Showbiz Summer-classes"/>
    <x v="0"/>
    <s v="Rosewood Center for Family Arts"/>
    <s v="5938 Skillman St"/>
    <n v="75231"/>
    <n v="108"/>
    <n v="170"/>
    <n v="7"/>
    <n v="177"/>
    <m/>
  </r>
  <r>
    <x v="13"/>
    <x v="3"/>
    <d v="2025-06-02T00:00:00"/>
    <d v="2025-06-06T00:00:00"/>
    <s v="Volunteers- education"/>
    <x v="0"/>
    <s v="Rosewood Center for Family Arts"/>
    <s v="5938 Skillman St"/>
    <n v="75231"/>
    <n v="4"/>
    <m/>
    <n v="1"/>
    <n v="1"/>
    <m/>
  </r>
  <r>
    <x v="16"/>
    <x v="2"/>
    <d v="2025-06-02T00:00:00"/>
    <d v="2025-06-06T00:00:00"/>
    <s v="Summer Camp"/>
    <x v="0"/>
    <s v="Dallas Museum of Art"/>
    <s v="1717 N Harwood"/>
    <n v="75201"/>
    <n v="5"/>
    <n v="9"/>
    <m/>
    <n v="9"/>
    <m/>
  </r>
  <r>
    <x v="16"/>
    <x v="2"/>
    <d v="2025-06-02T00:00:00"/>
    <d v="2025-06-06T00:00:00"/>
    <s v="Summer Camp"/>
    <x v="0"/>
    <s v="Dallas Museum of Art"/>
    <s v="1717 N Harwood"/>
    <n v="75201"/>
    <n v="5"/>
    <n v="10"/>
    <m/>
    <n v="10"/>
    <m/>
  </r>
  <r>
    <x v="16"/>
    <x v="2"/>
    <d v="2025-06-02T00:00:00"/>
    <d v="2025-06-06T00:00:00"/>
    <s v="Summer Camp"/>
    <x v="0"/>
    <s v="Dallas Museum of Art"/>
    <s v="1717 N Harwood"/>
    <n v="75201"/>
    <n v="5"/>
    <n v="13"/>
    <m/>
    <n v="13"/>
    <m/>
  </r>
  <r>
    <x v="16"/>
    <x v="2"/>
    <d v="2025-06-02T00:00:00"/>
    <d v="2025-06-06T00:00:00"/>
    <s v="Summer Camp"/>
    <x v="0"/>
    <s v="Dallas Museum of Art"/>
    <s v="1717 N Harwood"/>
    <n v="75201"/>
    <n v="5"/>
    <n v="12"/>
    <m/>
    <n v="12"/>
    <m/>
  </r>
  <r>
    <x v="16"/>
    <x v="2"/>
    <d v="2025-06-02T00:00:00"/>
    <d v="2025-06-06T00:00:00"/>
    <s v="Summer Camp"/>
    <x v="0"/>
    <s v="Dallas Museum of Art"/>
    <s v="1717 N Harwood"/>
    <n v="75201"/>
    <n v="5"/>
    <n v="12"/>
    <m/>
    <n v="12"/>
    <m/>
  </r>
  <r>
    <x v="17"/>
    <x v="1"/>
    <d v="2025-06-02T00:00:00"/>
    <d v="2025-06-04T00:00:00"/>
    <s v="Joseph and the Technicolor DreamCoat"/>
    <x v="0"/>
    <s v="Dee and Charles Wyly Theater"/>
    <s v="2400 Flora St."/>
    <n v="75201"/>
    <n v="2"/>
    <n v="46"/>
    <n v="0"/>
    <n v="46"/>
    <m/>
  </r>
  <r>
    <x v="38"/>
    <x v="0"/>
    <d v="2025-06-02T00:00:00"/>
    <d v="2025-06-02T00:00:00"/>
    <s v="Underdogs in Space book club"/>
    <x v="0"/>
    <s v="Deep Vellum"/>
    <s v="3000 S. Commerce"/>
    <n v="75226"/>
    <n v="22"/>
    <n v="0"/>
    <n v="22"/>
    <n v="22"/>
    <m/>
  </r>
  <r>
    <x v="20"/>
    <x v="2"/>
    <d v="2025-06-02T00:00:00"/>
    <d v="2025-06-30T00:00:00"/>
    <s v="Summer Camp"/>
    <x v="0"/>
    <s v="Friendship West Baptist Church"/>
    <s v="2020 W Wheatland Rd"/>
    <n v="75232"/>
    <n v="21"/>
    <m/>
    <n v="40"/>
    <n v="40"/>
    <m/>
  </r>
  <r>
    <x v="20"/>
    <x v="2"/>
    <d v="2025-06-02T00:00:00"/>
    <d v="2025-06-30T00:00:00"/>
    <s v="Summer Camp"/>
    <x v="0"/>
    <s v="Jubilee Park"/>
    <s v="907 Bank St"/>
    <n v="75223"/>
    <n v="21"/>
    <m/>
    <n v="20"/>
    <n v="20"/>
    <m/>
  </r>
  <r>
    <x v="20"/>
    <x v="2"/>
    <d v="2025-06-02T00:00:00"/>
    <d v="2025-06-30T00:00:00"/>
    <s v="Summer Camp"/>
    <x v="0"/>
    <s v="St. Phillips School "/>
    <s v="1600 Pennsylvania Ave"/>
    <n v="75215"/>
    <n v="21"/>
    <m/>
    <n v="30"/>
    <n v="30"/>
    <m/>
  </r>
  <r>
    <x v="20"/>
    <x v="2"/>
    <d v="2025-06-02T00:00:00"/>
    <d v="2025-06-30T00:00:00"/>
    <s v="Summer Camp"/>
    <x v="0"/>
    <s v="Urban Arts Center"/>
    <s v="919 Morrell Ave Suite 100"/>
    <n v="75203"/>
    <n v="21"/>
    <m/>
    <n v="100"/>
    <n v="100"/>
    <m/>
  </r>
  <r>
    <x v="23"/>
    <x v="2"/>
    <d v="2025-06-02T00:00:00"/>
    <d v="2025-06-06T00:00:00"/>
    <s v="Summer Strings Camp "/>
    <x v="0"/>
    <s v="Bryan Adams High School Leadership Academy"/>
    <s v="2101 Millmar Drive"/>
    <n v="75228"/>
    <n v="5"/>
    <n v="8"/>
    <n v="225"/>
    <n v="233"/>
    <m/>
  </r>
  <r>
    <x v="25"/>
    <x v="1"/>
    <d v="2025-06-02T00:00:00"/>
    <d v="2025-06-30T00:00:00"/>
    <s v="Your Wife's Dead Body"/>
    <x v="0"/>
    <s v="Bryant Hall"/>
    <s v="3400 Blackburn St."/>
    <n v="75219"/>
    <n v="21"/>
    <m/>
    <m/>
    <n v="21"/>
    <m/>
  </r>
  <r>
    <x v="47"/>
    <x v="1"/>
    <d v="2025-06-02T00:00:00"/>
    <d v="2025-06-20T00:00:00"/>
    <s v="Rehearsals for Entre Páginas"/>
    <x v="0"/>
    <s v="TD Studio"/>
    <s v="1230 Riverbend Tr. "/>
    <n v="75247"/>
    <n v="13"/>
    <n v="0"/>
    <n v="117"/>
    <n v="117"/>
    <m/>
  </r>
  <r>
    <x v="41"/>
    <x v="0"/>
    <d v="2025-06-02T00:00:00"/>
    <d v="2025-06-30T00:00:00"/>
    <s v="Summer Theatre Camp"/>
    <x v="0"/>
    <s v="Bishop Arts Theatre"/>
    <s v="215 S Tyler Street"/>
    <n v="75208"/>
    <n v="200"/>
    <n v="49"/>
    <n v="0"/>
    <n v="49"/>
    <m/>
  </r>
  <r>
    <x v="26"/>
    <x v="7"/>
    <d v="2025-06-02T00:00:00"/>
    <d v="2025-06-08T00:00:00"/>
    <s v="History of TBAAL"/>
    <x v="0"/>
    <s v="TBAAL "/>
    <s v="1309 Canton Street"/>
    <n v="75202"/>
    <n v="1"/>
    <n v="0"/>
    <n v="466"/>
    <n v="466"/>
    <m/>
  </r>
  <r>
    <x v="26"/>
    <x v="3"/>
    <d v="2025-06-02T00:00:00"/>
    <d v="2025-06-02T00:00:00"/>
    <s v="Riverfront Jazz Meeting - Security"/>
    <x v="0"/>
    <s v="TBAAL "/>
    <s v="1309 Canton Street"/>
    <n v="75202"/>
    <n v="1"/>
    <m/>
    <n v="5"/>
    <n v="5"/>
    <m/>
  </r>
  <r>
    <x v="32"/>
    <x v="8"/>
    <d v="2025-06-02T00:00:00"/>
    <d v="2025-06-02T00:00:00"/>
    <s v="USAFF co-presents Angelika Classics film series screening of &quot;Ferris Bueller's Day Off&quot; (2 screenings) (presented with the Angelika Dallas)"/>
    <x v="0"/>
    <s v="Angelika Film Center Dallas"/>
    <s v="5321 E Mockingbird Ln"/>
    <n v="75206"/>
    <n v="2"/>
    <n v="101"/>
    <n v="0"/>
    <n v="101"/>
    <m/>
  </r>
  <r>
    <x v="11"/>
    <x v="2"/>
    <d v="2025-06-02T00:00:00"/>
    <d v="2025-06-13T00:00:00"/>
    <s v="Summer Camp A 2 week Camp"/>
    <x v="0"/>
    <s v="Central Lutheran Church"/>
    <s v="1000 Easton Rd."/>
    <n v="75218"/>
    <n v="10"/>
    <n v="17"/>
    <n v="6"/>
    <n v="23"/>
    <m/>
  </r>
  <r>
    <x v="18"/>
    <x v="0"/>
    <d v="2025-06-02T00:00:00"/>
    <d v="2025-06-30T00:00:00"/>
    <s v="All Ages Dance Class - "/>
    <x v="0"/>
    <s v="La Cantera Arts Conservatory"/>
    <s v="1050 N Westmoreland #328"/>
    <n v="75211"/>
    <n v="4"/>
    <n v="0"/>
    <n v="4"/>
    <n v="16"/>
    <m/>
  </r>
  <r>
    <x v="18"/>
    <x v="0"/>
    <d v="2025-06-02T00:00:00"/>
    <d v="2025-06-30T00:00:00"/>
    <s v="Beginner Dance Class - "/>
    <x v="0"/>
    <s v="La Cantera Arts Conservatory"/>
    <s v="1050 N Westmoreland #328"/>
    <n v="75211"/>
    <n v="4"/>
    <n v="0"/>
    <n v="4"/>
    <n v="16"/>
    <m/>
  </r>
  <r>
    <x v="18"/>
    <x v="0"/>
    <d v="2025-06-02T00:00:00"/>
    <d v="2025-06-30T00:00:00"/>
    <s v="Music Class  - "/>
    <x v="0"/>
    <s v="La Cantera Arts Conservatory"/>
    <s v="1050 N Westmoreland #328"/>
    <n v="75211"/>
    <n v="4"/>
    <n v="0"/>
    <n v="4"/>
    <n v="16"/>
    <m/>
  </r>
  <r>
    <x v="0"/>
    <x v="0"/>
    <d v="2025-06-03T00:00:00"/>
    <d v="2025-06-03T00:00:00"/>
    <s v="Zumba Gold"/>
    <x v="1"/>
    <s v="Zoom"/>
    <m/>
    <m/>
    <n v="1"/>
    <n v="0"/>
    <n v="1550"/>
    <n v="1550"/>
    <m/>
  </r>
  <r>
    <x v="0"/>
    <x v="1"/>
    <d v="2025-06-03T00:00:00"/>
    <d v="2025-06-03T00:00:00"/>
    <s v="Professional Ballet Folklorico Company"/>
    <x v="0"/>
    <s v="Anita Martinez Recreation Center"/>
    <s v="3212 N Winnetka Ave, Dallas, TX 75212"/>
    <n v="75212"/>
    <n v="1"/>
    <n v="8"/>
    <n v="0"/>
    <n v="8"/>
    <m/>
  </r>
  <r>
    <x v="1"/>
    <x v="0"/>
    <d v="2025-06-03T00:00:00"/>
    <d v="2025-06-13T00:00:00"/>
    <s v="Streamliners Enrichment "/>
    <x v="0"/>
    <s v="Owenwood"/>
    <s v="1451 John West Rd. Dallas, TX "/>
    <n v="75228"/>
    <n v="7"/>
    <m/>
    <n v="77"/>
    <n v="77"/>
    <m/>
  </r>
  <r>
    <x v="1"/>
    <x v="0"/>
    <d v="2025-06-03T00:00:00"/>
    <d v="2025-06-13T00:00:00"/>
    <s v="Streamliners Enrichment "/>
    <x v="0"/>
    <s v="Our Lady of Perpetual Help"/>
    <s v="7625 Cortland Avenue Dallas, TX "/>
    <n v="75235"/>
    <n v="6"/>
    <m/>
    <n v="150"/>
    <n v="150"/>
    <m/>
  </r>
  <r>
    <x v="9"/>
    <x v="0"/>
    <d v="2025-06-03T00:00:00"/>
    <d v="2025-06-03T00:00:00"/>
    <s v="SOY: Theatre 7-10 "/>
    <x v="0"/>
    <s v="Oak Cliff Cultural Center "/>
    <s v="223 Jefferson Blvd. Dallas "/>
    <n v="75208"/>
    <n v="1"/>
    <m/>
    <n v="31"/>
    <n v="31"/>
    <m/>
  </r>
  <r>
    <x v="9"/>
    <x v="0"/>
    <d v="2025-06-03T00:00:00"/>
    <d v="2025-06-03T00:00:00"/>
    <s v="SOY: Theatre 11-14"/>
    <x v="0"/>
    <s v="Oak Cliff Cultural Center "/>
    <s v="223 Jefferson Blvd. Dallas "/>
    <n v="75208"/>
    <n v="1"/>
    <m/>
    <n v="26"/>
    <n v="26"/>
    <m/>
  </r>
  <r>
    <x v="9"/>
    <x v="0"/>
    <d v="2025-06-03T00:00:00"/>
    <d v="2025-06-03T00:00:00"/>
    <s v="SOY: Music 7-10"/>
    <x v="0"/>
    <s v="Oak Cliff Cultural Center "/>
    <s v="223 Jefferson Blvd. Dallas "/>
    <n v="75208"/>
    <n v="1"/>
    <m/>
    <n v="31"/>
    <n v="31"/>
    <m/>
  </r>
  <r>
    <x v="9"/>
    <x v="0"/>
    <d v="2025-06-03T00:00:00"/>
    <d v="2025-06-03T00:00:00"/>
    <s v="SOY: Music 11- 14"/>
    <x v="0"/>
    <s v="Oak Cliff Cultural Center "/>
    <s v="223 Jefferson Blvd. Dallas "/>
    <n v="75208"/>
    <n v="1"/>
    <m/>
    <n v="26"/>
    <n v="26"/>
    <m/>
  </r>
  <r>
    <x v="9"/>
    <x v="0"/>
    <d v="2025-06-03T00:00:00"/>
    <d v="2025-06-03T00:00:00"/>
    <s v="SOY: Visual Arts 7-10"/>
    <x v="0"/>
    <s v="Oak Cliff Cultural Center "/>
    <s v="223 Jefferson Blvd. Dallas "/>
    <n v="75208"/>
    <n v="1"/>
    <m/>
    <n v="31"/>
    <n v="31"/>
    <m/>
  </r>
  <r>
    <x v="9"/>
    <x v="0"/>
    <d v="2025-06-03T00:00:00"/>
    <d v="2025-06-03T00:00:00"/>
    <s v="SOY: Visual Arts 11-14"/>
    <x v="0"/>
    <s v="Oak Cliff Cultural Center "/>
    <s v="223 Jefferson Blvd. Dallas "/>
    <n v="75208"/>
    <n v="1"/>
    <m/>
    <n v="26"/>
    <n v="26"/>
    <m/>
  </r>
  <r>
    <x v="9"/>
    <x v="0"/>
    <d v="2025-06-03T00:00:00"/>
    <d v="2025-06-03T00:00:00"/>
    <s v="SOY: Dance 7-10"/>
    <x v="0"/>
    <s v="Oak Cliff Cultural Center "/>
    <s v="223 Jefferson Blvd. Dallas "/>
    <n v="75208"/>
    <n v="1"/>
    <m/>
    <n v="31"/>
    <n v="31"/>
    <m/>
  </r>
  <r>
    <x v="9"/>
    <x v="0"/>
    <d v="2025-06-03T00:00:00"/>
    <d v="2025-06-03T00:00:00"/>
    <s v="SOY: Dance 11-14"/>
    <x v="0"/>
    <s v="Oak Cliff Cultural Center "/>
    <s v="223 Jefferson Blvd. Dallas "/>
    <n v="75208"/>
    <n v="1"/>
    <m/>
    <n v="26"/>
    <n v="26"/>
    <m/>
  </r>
  <r>
    <x v="9"/>
    <x v="0"/>
    <d v="2025-06-03T00:00:00"/>
    <d v="2025-06-03T00:00:00"/>
    <s v="SOY: Theatre Student Leaders"/>
    <x v="0"/>
    <s v="Oak Cliff Cultural Center "/>
    <s v="223 Jefferson Blvd. Dallas "/>
    <n v="75208"/>
    <n v="1"/>
    <m/>
    <n v="19"/>
    <n v="19"/>
    <m/>
  </r>
  <r>
    <x v="9"/>
    <x v="0"/>
    <d v="2025-06-03T00:00:00"/>
    <d v="2025-06-03T00:00:00"/>
    <s v="SOY: Leadirship SL"/>
    <x v="0"/>
    <s v="Oak Cliff Cultural Center "/>
    <s v="223 Jefferson Blvd. Dallas "/>
    <n v="75208"/>
    <n v="1"/>
    <m/>
    <n v="19"/>
    <n v="19"/>
    <m/>
  </r>
  <r>
    <x v="14"/>
    <x v="9"/>
    <d v="2025-06-03T00:00:00"/>
    <d v="2025-06-03T00:00:00"/>
    <s v="ACE Summer Camp"/>
    <x v="0"/>
    <s v="The Sixth Floor Museum at Dealey Plaza"/>
    <s v="411 Elm Street"/>
    <n v="75202"/>
    <n v="1"/>
    <n v="24"/>
    <n v="3"/>
    <n v="27"/>
    <m/>
  </r>
  <r>
    <x v="14"/>
    <x v="0"/>
    <d v="2025-06-03T00:00:00"/>
    <d v="2025-06-03T00:00:00"/>
    <s v="ACE Summer Camp"/>
    <x v="0"/>
    <s v="The Sixth Floor Museum at Dealey Plaza"/>
    <s v="411 Elm Street"/>
    <n v="75202"/>
    <n v="1"/>
    <n v="27"/>
    <n v="0"/>
    <n v="27"/>
    <m/>
  </r>
  <r>
    <x v="48"/>
    <x v="9"/>
    <d v="2025-06-03T00:00:00"/>
    <d v="2025-06-03T00:00:00"/>
    <s v="PFF Youth Leadership Program"/>
    <x v="0"/>
    <s v="Trilogy Studios"/>
    <s v="5501 Alliance Gateway Freeway"/>
    <n v="76177"/>
    <n v="1"/>
    <n v="0"/>
    <n v="38"/>
    <n v="38"/>
    <m/>
  </r>
  <r>
    <x v="48"/>
    <x v="5"/>
    <d v="2025-06-03T00:00:00"/>
    <d v="2025-06-03T00:00:00"/>
    <s v="PFF Youth Leadership Program and MAP"/>
    <x v="0"/>
    <s v="KERA / One Arts Plaza"/>
    <s v="1722 Routh St"/>
    <n v="75201"/>
    <n v="1"/>
    <n v="0"/>
    <n v="42"/>
    <n v="42"/>
    <m/>
  </r>
  <r>
    <x v="24"/>
    <x v="0"/>
    <d v="2025-06-03T00:00:00"/>
    <d v="2025-06-03T00:00:00"/>
    <s v="TECH Truck "/>
    <x v="0"/>
    <s v="Dallas Public Library - Skyline Branch"/>
    <s v="6006 Everglade Rd"/>
    <s v="75227"/>
    <n v="1"/>
    <m/>
    <n v="27"/>
    <n v="27"/>
    <m/>
  </r>
  <r>
    <x v="24"/>
    <x v="0"/>
    <d v="2025-06-03T00:00:00"/>
    <d v="2025-06-03T00:00:00"/>
    <s v="TECH Truck "/>
    <x v="0"/>
    <s v="Dallas Public Library - Lakewood Branch"/>
    <s v="6121 Worth St"/>
    <s v="75214"/>
    <n v="1"/>
    <m/>
    <n v="50"/>
    <n v="50"/>
    <m/>
  </r>
  <r>
    <x v="30"/>
    <x v="1"/>
    <d v="2025-06-03T00:00:00"/>
    <d v="2025-06-04T00:00:00"/>
    <s v="Xanadu final dress rehearsals"/>
    <x v="0"/>
    <s v="Norma Young Arena Stage"/>
    <s v="2688 Laclede St., #120"/>
    <n v="75201"/>
    <n v="2"/>
    <m/>
    <m/>
    <n v="22"/>
    <m/>
  </r>
  <r>
    <x v="31"/>
    <x v="1"/>
    <d v="2025-06-03T00:00:00"/>
    <d v="2025-06-02T00:00:00"/>
    <s v="Disney Pride Rehearsal"/>
    <x v="0"/>
    <s v="First Presbyterian Church"/>
    <s v="1835 Young Street"/>
    <n v="75201"/>
    <n v="1"/>
    <n v="200"/>
    <n v="0"/>
    <n v="200"/>
    <m/>
  </r>
  <r>
    <x v="32"/>
    <x v="8"/>
    <d v="2025-06-03T00:00:00"/>
    <d v="2025-06-03T00:00:00"/>
    <s v="USAFF preview member screening of &quot;The Phoenician Scheme&quot;"/>
    <x v="0"/>
    <s v="NorthPark AMC"/>
    <s v="8687 N Central Expwy"/>
    <n v="75225"/>
    <n v="1"/>
    <n v="0"/>
    <n v="200"/>
    <n v="200"/>
    <m/>
  </r>
  <r>
    <x v="43"/>
    <x v="5"/>
    <d v="2025-06-03T00:00:00"/>
    <d v="2025-06-03T00:00:00"/>
    <s v="Concerts for Seniors - Dallas Area"/>
    <x v="0"/>
    <s v="The Meadows Health and Rehabilitation Center"/>
    <s v="8383 Meadow Road"/>
    <s v="75231"/>
    <n v="1"/>
    <n v="0"/>
    <n v="15"/>
    <n v="15"/>
    <m/>
  </r>
  <r>
    <x v="43"/>
    <x v="5"/>
    <d v="2025-06-03T00:00:00"/>
    <d v="2025-06-03T00:00:00"/>
    <s v="Concerts for Seniors - Dallas Area"/>
    <x v="0"/>
    <s v="The Meadows Health and Rehabilitation Center"/>
    <s v="8383 Meadow Road"/>
    <s v="75231"/>
    <n v="1"/>
    <n v="0"/>
    <n v="15"/>
    <n v="15"/>
    <m/>
  </r>
  <r>
    <x v="18"/>
    <x v="0"/>
    <d v="2025-06-03T00:00:00"/>
    <d v="2025-06-24T00:00:00"/>
    <s v="Biligual Yoga TUES 9 am - 10am"/>
    <x v="0"/>
    <s v="La Cantera Arts Conservatory"/>
    <s v="1050 N Westmoreland #328"/>
    <n v="75211"/>
    <n v="3"/>
    <n v="0"/>
    <n v="6"/>
    <n v="18"/>
    <m/>
  </r>
  <r>
    <x v="0"/>
    <x v="0"/>
    <d v="2025-06-04T00:00:00"/>
    <d v="2025-06-04T00:00:00"/>
    <s v="Senior Ballet Folklorico Company"/>
    <x v="0"/>
    <s v="Exall Park Recreation Center"/>
    <s v="1355 Adair St, Dallas, TX"/>
    <n v="75204"/>
    <n v="1"/>
    <n v="3"/>
    <n v="0"/>
    <n v="3"/>
    <m/>
  </r>
  <r>
    <x v="0"/>
    <x v="1"/>
    <d v="2025-06-04T00:00:00"/>
    <d v="2025-06-04T00:00:00"/>
    <s v="Junior Professional Company"/>
    <x v="0"/>
    <s v="Anita Martinez Recreation Center"/>
    <s v="3212 N Winnetka Ave, Dallas, TX 75212"/>
    <m/>
    <n v="1"/>
    <n v="12"/>
    <n v="0"/>
    <n v="12"/>
    <m/>
  </r>
  <r>
    <x v="9"/>
    <x v="0"/>
    <d v="2025-06-04T00:00:00"/>
    <d v="2025-06-04T00:00:00"/>
    <s v="SOY: Theatre 7-10 "/>
    <x v="0"/>
    <s v="Oak Cliff Cultural Center "/>
    <s v="223 Jefferson Blvd. Dallas "/>
    <n v="75208"/>
    <n v="1"/>
    <m/>
    <n v="31"/>
    <n v="31"/>
    <m/>
  </r>
  <r>
    <x v="9"/>
    <x v="0"/>
    <d v="2025-06-04T00:00:00"/>
    <d v="2025-06-04T00:00:00"/>
    <s v="SOY: Theatre 11-14"/>
    <x v="0"/>
    <s v="Oak Cliff Cultural Center "/>
    <s v="223 Jefferson Blvd. Dallas "/>
    <n v="75208"/>
    <n v="1"/>
    <m/>
    <n v="26"/>
    <n v="26"/>
    <m/>
  </r>
  <r>
    <x v="9"/>
    <x v="0"/>
    <d v="2025-06-04T00:00:00"/>
    <d v="2025-06-04T00:00:00"/>
    <s v="SOY: Music 7-10"/>
    <x v="0"/>
    <s v="Oak Cliff Cultural Center "/>
    <s v="223 Jefferson Blvd. Dallas "/>
    <n v="75208"/>
    <n v="1"/>
    <m/>
    <n v="31"/>
    <n v="31"/>
    <m/>
  </r>
  <r>
    <x v="9"/>
    <x v="0"/>
    <d v="2025-06-04T00:00:00"/>
    <d v="2025-06-04T00:00:00"/>
    <s v="SOY: Music 11- 14"/>
    <x v="0"/>
    <s v="Oak Cliff Cultural Center "/>
    <s v="223 Jefferson Blvd. Dallas "/>
    <n v="75208"/>
    <n v="1"/>
    <m/>
    <n v="26"/>
    <n v="26"/>
    <m/>
  </r>
  <r>
    <x v="9"/>
    <x v="0"/>
    <d v="2025-06-04T00:00:00"/>
    <d v="2025-06-04T00:00:00"/>
    <s v="SOY: Visual Arts 7-10"/>
    <x v="0"/>
    <s v="Oak Cliff Cultural Center "/>
    <s v="223 Jefferson Blvd. Dallas "/>
    <n v="75208"/>
    <n v="1"/>
    <m/>
    <n v="31"/>
    <n v="31"/>
    <m/>
  </r>
  <r>
    <x v="9"/>
    <x v="0"/>
    <d v="2025-06-04T00:00:00"/>
    <d v="2025-06-04T00:00:00"/>
    <s v="SOY: Visual Arts 11-14"/>
    <x v="0"/>
    <s v="Oak Cliff Cultural Center "/>
    <s v="223 Jefferson Blvd. Dallas "/>
    <n v="75208"/>
    <n v="1"/>
    <m/>
    <n v="26"/>
    <n v="26"/>
    <m/>
  </r>
  <r>
    <x v="9"/>
    <x v="0"/>
    <d v="2025-06-04T00:00:00"/>
    <d v="2025-06-04T00:00:00"/>
    <s v="SOY: Dance 7-10"/>
    <x v="0"/>
    <s v="Oak Cliff Cultural Center "/>
    <s v="223 Jefferson Blvd. Dallas "/>
    <n v="75208"/>
    <n v="1"/>
    <m/>
    <n v="31"/>
    <n v="31"/>
    <m/>
  </r>
  <r>
    <x v="9"/>
    <x v="0"/>
    <d v="2025-06-04T00:00:00"/>
    <d v="2025-06-04T00:00:00"/>
    <s v="SOY: Dance 11-14"/>
    <x v="0"/>
    <s v="Oak Cliff Cultural Center "/>
    <s v="223 Jefferson Blvd. Dallas "/>
    <n v="75208"/>
    <n v="1"/>
    <m/>
    <n v="26"/>
    <n v="26"/>
    <m/>
  </r>
  <r>
    <x v="9"/>
    <x v="0"/>
    <d v="2025-06-04T00:00:00"/>
    <d v="2025-06-04T00:00:00"/>
    <s v="SOY: Theatre Student Leaders"/>
    <x v="0"/>
    <s v="Oak Cliff Cultural Center "/>
    <s v="223 Jefferson Blvd. Dallas "/>
    <n v="75208"/>
    <n v="1"/>
    <m/>
    <n v="19"/>
    <n v="19"/>
    <m/>
  </r>
  <r>
    <x v="9"/>
    <x v="0"/>
    <d v="2025-06-04T00:00:00"/>
    <d v="2025-06-04T00:00:00"/>
    <s v="SOY: Leadirship SL"/>
    <x v="0"/>
    <s v="Oak Cliff Cultural Center "/>
    <s v="223 Jefferson Blvd. Dallas "/>
    <n v="75208"/>
    <n v="1"/>
    <m/>
    <n v="19"/>
    <n v="19"/>
    <m/>
  </r>
  <r>
    <x v="14"/>
    <x v="9"/>
    <d v="2025-06-04T00:00:00"/>
    <d v="2025-06-04T00:00:00"/>
    <s v="Dallas City Police Youth Camp"/>
    <x v="0"/>
    <s v="The Sixth Floor Museum at Dealey Plaza"/>
    <s v="411 Elm Street"/>
    <n v="75202"/>
    <n v="1"/>
    <n v="17"/>
    <n v="2"/>
    <n v="19"/>
    <m/>
  </r>
  <r>
    <x v="16"/>
    <x v="0"/>
    <d v="2025-06-04T00:00:00"/>
    <d v="2025-06-04T00:00:00"/>
    <s v="Citywide Youth Program"/>
    <x v="0"/>
    <s v="Dallas Public Library - North Oak Cliff Branch"/>
    <s v="302 W 10th St"/>
    <n v="75208"/>
    <n v="1"/>
    <m/>
    <n v="31"/>
    <n v="31"/>
    <m/>
  </r>
  <r>
    <x v="22"/>
    <x v="9"/>
    <d v="2025-06-04T00:00:00"/>
    <d v="2025-06-04T00:00:00"/>
    <s v="Guided Tour: World Affairs Council of Dallas/Fort Worth"/>
    <x v="0"/>
    <s v="Nasher Sculpture Center"/>
    <s v="2001 Flora St. "/>
    <n v="75201"/>
    <n v="1"/>
    <m/>
    <n v="20"/>
    <n v="20"/>
    <m/>
  </r>
  <r>
    <x v="51"/>
    <x v="1"/>
    <d v="2025-06-04T00:00:00"/>
    <d v="2025-06-25T00:00:00"/>
    <s v="Devised Production Rehearsals"/>
    <x v="0"/>
    <s v="OutLoud"/>
    <s v="3137 Irving Blvd "/>
    <n v="75247"/>
    <n v="7"/>
    <n v="0"/>
    <n v="15"/>
    <n v="15"/>
    <m/>
  </r>
  <r>
    <x v="48"/>
    <x v="9"/>
    <d v="2025-06-04T00:00:00"/>
    <d v="2025-06-04T00:00:00"/>
    <s v="Exhibition of Visions"/>
    <x v="0"/>
    <s v="Majestic Theater"/>
    <s v="1925 Elm St"/>
    <n v="75201"/>
    <n v="1"/>
    <n v="0"/>
    <n v="10"/>
    <n v="10"/>
    <m/>
  </r>
  <r>
    <x v="48"/>
    <x v="0"/>
    <d v="2025-06-04T00:00:00"/>
    <d v="2025-06-04T00:00:00"/>
    <s v="Exhibition of Visions"/>
    <x v="0"/>
    <s v="Executive Suites"/>
    <s v="2904 Floyd St"/>
    <n v="75204"/>
    <n v="1"/>
    <n v="0"/>
    <n v="10"/>
    <n v="10"/>
    <m/>
  </r>
  <r>
    <x v="24"/>
    <x v="0"/>
    <d v="2025-06-04T00:00:00"/>
    <d v="2025-06-04T00:00:00"/>
    <s v="TECH Truck "/>
    <x v="0"/>
    <s v="Dallas Public Library - Grauwyler Park Branch"/>
    <s v="2146 Gilford St"/>
    <s v="75235"/>
    <n v="1"/>
    <m/>
    <n v="50"/>
    <n v="50"/>
    <m/>
  </r>
  <r>
    <x v="45"/>
    <x v="10"/>
    <s v="N/A"/>
    <s v="N/A"/>
    <s v="No Events For June"/>
    <x v="2"/>
    <m/>
    <m/>
    <m/>
    <m/>
    <m/>
    <m/>
    <n v="0"/>
    <m/>
  </r>
  <r>
    <x v="24"/>
    <x v="0"/>
    <d v="2025-06-04T00:00:00"/>
    <d v="2025-06-04T00:00:00"/>
    <s v="TECH Truck "/>
    <x v="0"/>
    <s v="Dallas Public Library - Lochwood Branch"/>
    <s v="11221 Lochwood Blvd"/>
    <s v="75218"/>
    <n v="1"/>
    <m/>
    <n v="120"/>
    <n v="120"/>
    <m/>
  </r>
  <r>
    <x v="47"/>
    <x v="1"/>
    <d v="2025-06-04T00:00:00"/>
    <d v="2025-06-04T00:00:00"/>
    <s v="Art quest Booth"/>
    <x v="0"/>
    <s v="Saldivar Elementary "/>
    <s v="9510 Brockbank Dr"/>
    <n v="75220"/>
    <n v="1"/>
    <n v="0"/>
    <n v="180"/>
    <n v="180"/>
    <m/>
  </r>
  <r>
    <x v="32"/>
    <x v="8"/>
    <d v="2025-06-04T00:00:00"/>
    <d v="2025-06-04T00:00:00"/>
    <s v="KidFilm/USAFF co-presents Studio Ghibli Fest screening of &quot;Castle in the Sky&quot; (presented with the Angelika Dallas)"/>
    <x v="0"/>
    <s v="Angelika Film Center Dallas"/>
    <s v="5321 E Mockingbird Ln"/>
    <n v="75206"/>
    <n v="1"/>
    <n v="21"/>
    <n v="0"/>
    <n v="21"/>
    <m/>
  </r>
  <r>
    <x v="43"/>
    <x v="5"/>
    <d v="2025-06-04T00:00:00"/>
    <d v="2025-06-04T00:00:00"/>
    <s v="Concerts for Seniors - Dallas Area"/>
    <x v="0"/>
    <s v="Belmont Village Senior Living: MC"/>
    <s v="3535 North Hall"/>
    <s v="75219"/>
    <n v="1"/>
    <n v="0"/>
    <n v="24"/>
    <n v="24"/>
    <m/>
  </r>
  <r>
    <x v="18"/>
    <x v="0"/>
    <d v="2025-06-04T00:00:00"/>
    <d v="2025-06-25T00:00:00"/>
    <s v="Inter. WED Dance w live guitar - "/>
    <x v="0"/>
    <s v="North Texas Performing Arts"/>
    <s v="12300 N Inwood Rd "/>
    <n v="75244"/>
    <n v="4"/>
    <n v="0"/>
    <n v="5"/>
    <n v="20"/>
    <m/>
  </r>
  <r>
    <x v="18"/>
    <x v="0"/>
    <d v="2025-06-04T00:00:00"/>
    <d v="2025-06-25T00:00:00"/>
    <s v="WED Music Class "/>
    <x v="0"/>
    <s v="North Texas Performing Arts"/>
    <s v="12300 N Inwood Rd "/>
    <n v="75244"/>
    <n v="4"/>
    <n v="0"/>
    <n v="5"/>
    <n v="20"/>
    <m/>
  </r>
  <r>
    <x v="13"/>
    <x v="3"/>
    <d v="2025-06-05T00:00:00"/>
    <d v="2025-06-26T00:00:00"/>
    <s v="Children's Health streaming events- virtual"/>
    <x v="1"/>
    <s v="VIRTUAL"/>
    <s v="VIRTUAL"/>
    <s v="VIRTUAL"/>
    <n v="4"/>
    <m/>
    <n v="300"/>
    <n v="300"/>
    <m/>
  </r>
  <r>
    <x v="13"/>
    <x v="3"/>
    <d v="2025-06-05T00:00:00"/>
    <d v="2025-06-26T00:00:00"/>
    <s v="Children's Health streaming events- virtual (simulcast for Outside Dallas attendees)"/>
    <x v="1"/>
    <s v="VIRTUAL"/>
    <s v="VIRTUAL"/>
    <s v="VIRTUAL"/>
    <n v="4"/>
    <m/>
    <m/>
    <n v="0"/>
    <m/>
  </r>
  <r>
    <x v="48"/>
    <x v="0"/>
    <d v="2025-06-05T00:00:00"/>
    <d v="2025-06-05T00:00:00"/>
    <s v="Exhibition of Visions"/>
    <x v="1"/>
    <s v="Zoom"/>
    <s v="-"/>
    <s v="-"/>
    <n v="1"/>
    <n v="0"/>
    <n v="6"/>
    <n v="6"/>
    <m/>
  </r>
  <r>
    <x v="44"/>
    <x v="5"/>
    <d v="2025-06-05T00:00:00"/>
    <d v="2025-06-05T00:00:00"/>
    <s v="Visual Showcase"/>
    <x v="0"/>
    <s v="Highland Park Presbyterian"/>
    <s v="3821 University Blvd"/>
    <n v="75205"/>
    <n v="1"/>
    <n v="0"/>
    <n v="120"/>
    <n v="120"/>
    <m/>
  </r>
  <r>
    <x v="0"/>
    <x v="1"/>
    <d v="2025-06-05T00:00:00"/>
    <d v="2025-06-05T00:00:00"/>
    <s v="Children's Professional Ballet Folklorico Company"/>
    <x v="0"/>
    <s v="Anita Martinez Recreation Center"/>
    <s v="3212 N Winnetka Ave, Dallas, TX 75212"/>
    <m/>
    <n v="1"/>
    <n v="11"/>
    <n v="0"/>
    <n v="11"/>
    <m/>
  </r>
  <r>
    <x v="9"/>
    <x v="0"/>
    <d v="2025-06-05T00:00:00"/>
    <d v="2025-06-05T00:00:00"/>
    <s v="SOY: Theatre 7-10 "/>
    <x v="0"/>
    <s v="Oak Cliff Cultural Center "/>
    <s v="223 Jefferson Blvd. Dallas "/>
    <n v="75208"/>
    <n v="1"/>
    <m/>
    <n v="31"/>
    <n v="31"/>
    <m/>
  </r>
  <r>
    <x v="9"/>
    <x v="0"/>
    <d v="2025-06-05T00:00:00"/>
    <d v="2025-06-05T00:00:00"/>
    <s v="SOY: Theatre 11-14"/>
    <x v="0"/>
    <s v="Oak Cliff Cultural Center "/>
    <s v="223 Jefferson Blvd. Dallas "/>
    <n v="75208"/>
    <n v="1"/>
    <m/>
    <n v="26"/>
    <n v="26"/>
    <m/>
  </r>
  <r>
    <x v="9"/>
    <x v="0"/>
    <d v="2025-06-05T00:00:00"/>
    <d v="2025-06-05T00:00:00"/>
    <s v="SOY: Music 7-10"/>
    <x v="0"/>
    <s v="Oak Cliff Cultural Center "/>
    <s v="223 Jefferson Blvd. Dallas "/>
    <n v="75208"/>
    <n v="1"/>
    <m/>
    <n v="31"/>
    <n v="31"/>
    <m/>
  </r>
  <r>
    <x v="9"/>
    <x v="0"/>
    <d v="2025-06-05T00:00:00"/>
    <d v="2025-06-05T00:00:00"/>
    <s v="SOY: Music 11- 14"/>
    <x v="0"/>
    <s v="Oak Cliff Cultural Center "/>
    <s v="223 Jefferson Blvd. Dallas "/>
    <n v="75208"/>
    <n v="1"/>
    <m/>
    <n v="26"/>
    <n v="26"/>
    <m/>
  </r>
  <r>
    <x v="9"/>
    <x v="0"/>
    <d v="2025-06-05T00:00:00"/>
    <d v="2025-06-05T00:00:00"/>
    <s v="SOY: Visual Arts 7-10"/>
    <x v="0"/>
    <s v="Oak Cliff Cultural Center "/>
    <s v="223 Jefferson Blvd. Dallas "/>
    <n v="75208"/>
    <n v="1"/>
    <m/>
    <n v="31"/>
    <n v="31"/>
    <m/>
  </r>
  <r>
    <x v="9"/>
    <x v="0"/>
    <d v="2025-06-05T00:00:00"/>
    <d v="2025-06-05T00:00:00"/>
    <s v="SOY: Visual Arts 11-14"/>
    <x v="0"/>
    <s v="Oak Cliff Cultural Center "/>
    <s v="223 Jefferson Blvd. Dallas "/>
    <n v="75208"/>
    <n v="1"/>
    <m/>
    <n v="26"/>
    <n v="26"/>
    <m/>
  </r>
  <r>
    <x v="9"/>
    <x v="0"/>
    <d v="2025-06-05T00:00:00"/>
    <d v="2025-06-05T00:00:00"/>
    <s v="SOY: Dance 7-10"/>
    <x v="0"/>
    <s v="Oak Cliff Cultural Center "/>
    <s v="223 Jefferson Blvd. Dallas "/>
    <n v="75208"/>
    <n v="1"/>
    <m/>
    <n v="31"/>
    <n v="31"/>
    <m/>
  </r>
  <r>
    <x v="9"/>
    <x v="0"/>
    <d v="2025-06-05T00:00:00"/>
    <d v="2025-06-05T00:00:00"/>
    <s v="SOY: Dance 11-14"/>
    <x v="0"/>
    <s v="Oak Cliff Cultural Center "/>
    <s v="223 Jefferson Blvd. Dallas "/>
    <n v="75208"/>
    <n v="1"/>
    <m/>
    <n v="26"/>
    <n v="26"/>
    <m/>
  </r>
  <r>
    <x v="9"/>
    <x v="0"/>
    <d v="2025-06-05T00:00:00"/>
    <d v="2025-06-05T00:00:00"/>
    <s v="SOY: Theatre Student Leaders"/>
    <x v="0"/>
    <s v="Oak Cliff Cultural Center "/>
    <s v="223 Jefferson Blvd. Dallas "/>
    <n v="75208"/>
    <n v="1"/>
    <m/>
    <n v="19"/>
    <n v="19"/>
    <m/>
  </r>
  <r>
    <x v="9"/>
    <x v="0"/>
    <d v="2025-06-05T00:00:00"/>
    <d v="2025-06-05T00:00:00"/>
    <s v="SOY: Leadirship SL"/>
    <x v="0"/>
    <s v="Oak Cliff Cultural Center "/>
    <s v="223 Jefferson Blvd. Dallas "/>
    <n v="75208"/>
    <n v="1"/>
    <m/>
    <n v="19"/>
    <n v="19"/>
    <m/>
  </r>
  <r>
    <x v="14"/>
    <x v="9"/>
    <d v="2025-06-05T00:00:00"/>
    <d v="2025-06-05T00:00:00"/>
    <s v="Communities in School of North Texas"/>
    <x v="0"/>
    <s v="The Sixth Floor Museum at Dealey Plaza"/>
    <s v="411 Elm Street"/>
    <n v="75202"/>
    <n v="1"/>
    <n v="17"/>
    <n v="2"/>
    <n v="19"/>
    <m/>
  </r>
  <r>
    <x v="16"/>
    <x v="5"/>
    <d v="2025-06-05T00:00:00"/>
    <d v="2025-06-05T00:00:00"/>
    <s v="Arts &amp; Letters Live"/>
    <x v="0"/>
    <s v="First United Methodist Church"/>
    <s v="1928 Ross Ave"/>
    <n v="75201"/>
    <n v="1"/>
    <n v="981"/>
    <m/>
    <n v="981"/>
    <m/>
  </r>
  <r>
    <x v="16"/>
    <x v="0"/>
    <d v="2025-06-05T00:00:00"/>
    <d v="2025-06-05T00:00:00"/>
    <s v="Respite Care"/>
    <x v="0"/>
    <s v="Westminster Presbyterian Church"/>
    <s v="200 Devonshire Dr"/>
    <n v="75209"/>
    <n v="1"/>
    <m/>
    <n v="18"/>
    <n v="18"/>
    <m/>
  </r>
  <r>
    <x v="16"/>
    <x v="0"/>
    <d v="2025-06-05T00:00:00"/>
    <d v="2025-06-05T00:00:00"/>
    <s v="Citywide Youth Program"/>
    <x v="0"/>
    <s v="Boys &amp; Girls Club - Cedar Springs"/>
    <s v="4440 Brown St"/>
    <n v="75219"/>
    <n v="1"/>
    <m/>
    <n v="36"/>
    <n v="36"/>
    <m/>
  </r>
  <r>
    <x v="24"/>
    <x v="0"/>
    <d v="2025-06-05T00:00:00"/>
    <d v="2025-06-05T00:00:00"/>
    <s v="TECH Truck "/>
    <x v="0"/>
    <s v="Dallas Public Library - Paul Laurence Dunbar Lancaster Kiest Branch"/>
    <s v="2008 E Kiest Blvd"/>
    <s v="75216"/>
    <n v="1"/>
    <m/>
    <n v="31"/>
    <n v="31"/>
    <m/>
  </r>
  <r>
    <x v="24"/>
    <x v="0"/>
    <d v="2025-06-05T00:00:00"/>
    <d v="2025-06-05T00:00:00"/>
    <s v="TECH Truck "/>
    <x v="0"/>
    <s v="Dallas Public Library - Kleberg-Rylie Branch"/>
    <s v="1301 Edd Rd"/>
    <s v="75253"/>
    <n v="1"/>
    <m/>
    <n v="50"/>
    <n v="50"/>
    <m/>
  </r>
  <r>
    <x v="24"/>
    <x v="3"/>
    <d v="2025-06-05T00:00:00"/>
    <d v="2025-06-26T00:00:00"/>
    <s v="Thursdays on Tap"/>
    <x v="0"/>
    <s v="Perot Museum of Nature and Science"/>
    <s v="2201 N Field Street"/>
    <n v="75201"/>
    <n v="4"/>
    <n v="3437"/>
    <n v="330"/>
    <n v="3767"/>
    <m/>
  </r>
  <r>
    <x v="55"/>
    <x v="5"/>
    <d v="2025-06-05T00:00:00"/>
    <d v="2025-06-08T00:00:00"/>
    <s v="AIN'T NO MO Performances"/>
    <x v="0"/>
    <s v="Kalita Humphrey's Theater/DTC"/>
    <s v="3636 Turtle Creek Boulevard"/>
    <n v="75204"/>
    <n v="5"/>
    <n v="515"/>
    <n v="38"/>
    <n v="553"/>
    <m/>
  </r>
  <r>
    <x v="26"/>
    <x v="3"/>
    <d v="2025-06-05T00:00:00"/>
    <d v="2025-06-05T00:00:00"/>
    <s v="Riverfront Jazz Meeting - "/>
    <x v="0"/>
    <s v="TBAAL "/>
    <s v="1309 Canton Street"/>
    <n v="75202"/>
    <n v="1"/>
    <n v="0"/>
    <n v="10"/>
    <n v="10"/>
    <m/>
  </r>
  <r>
    <x v="30"/>
    <x v="5"/>
    <d v="2025-06-05T00:00:00"/>
    <d v="2025-06-29T00:00:00"/>
    <s v="Xanadu"/>
    <x v="0"/>
    <s v="Norma Young Arena Stage"/>
    <s v="2688 Laclede St., #120"/>
    <n v="75201"/>
    <n v="19"/>
    <n v="750"/>
    <n v="221"/>
    <n v="971"/>
    <m/>
  </r>
  <r>
    <x v="32"/>
    <x v="8"/>
    <d v="2025-06-05T00:00:00"/>
    <d v="2025-06-05T00:00:00"/>
    <s v="KidFilm/USAFF co-presents Studio Ghibli Fest screening of &quot;Castle in the Sky&quot; (presented with the Angelika Dallas)"/>
    <x v="0"/>
    <s v="Angelika Film Center Dallas"/>
    <s v="5321 E Mockingbird Ln"/>
    <n v="75206"/>
    <n v="1"/>
    <n v="14"/>
    <n v="0"/>
    <n v="14"/>
    <m/>
  </r>
  <r>
    <x v="32"/>
    <x v="8"/>
    <d v="2025-06-05T00:00:00"/>
    <d v="2025-06-05T00:00:00"/>
    <s v="USAFF co-presents NT LIVE: &quot;A Streetcar Named Desire&quot; (presented with the Angelika Dallas)"/>
    <x v="0"/>
    <s v="Angelika Film Center Dallas"/>
    <s v="5321 E Mockingbird Ln"/>
    <n v="75206"/>
    <n v="1"/>
    <n v="38"/>
    <n v="0"/>
    <n v="38"/>
    <m/>
  </r>
  <r>
    <x v="43"/>
    <x v="5"/>
    <d v="2025-06-05T00:00:00"/>
    <d v="2025-06-05T00:00:00"/>
    <s v="Concerts for Seniors - Dallas Area"/>
    <x v="0"/>
    <s v="Concord Senior Center"/>
    <s v="6808 Pastor Bailey Dr."/>
    <s v="75237"/>
    <n v="1"/>
    <n v="0"/>
    <n v="25"/>
    <n v="25"/>
    <m/>
  </r>
  <r>
    <x v="43"/>
    <x v="5"/>
    <d v="2025-06-05T00:00:00"/>
    <d v="2025-06-05T00:00:00"/>
    <s v="Concerts for Seniors - Dallas Area"/>
    <x v="0"/>
    <s v="Concord Senior Center"/>
    <s v="6808 Pastor Bailey Dr."/>
    <s v="75237"/>
    <n v="1"/>
    <n v="0"/>
    <n v="25"/>
    <n v="25"/>
    <m/>
  </r>
  <r>
    <x v="43"/>
    <x v="5"/>
    <d v="2025-06-05T00:00:00"/>
    <d v="2025-06-05T00:00:00"/>
    <s v="Concerts for Seniors - Dallas Area"/>
    <x v="0"/>
    <s v="Bachman Therapeutic Recreation Center"/>
    <s v="2750 Bachman Dr."/>
    <s v="75220"/>
    <n v="1"/>
    <n v="0"/>
    <n v="33"/>
    <n v="33"/>
    <m/>
  </r>
  <r>
    <x v="43"/>
    <x v="5"/>
    <d v="2025-06-05T00:00:00"/>
    <d v="2025-06-05T00:00:00"/>
    <s v="Concerts for Seniors - Dallas Area"/>
    <x v="0"/>
    <s v="Bachman Therapeutic Recreation Center"/>
    <s v="2750 Bachman Dr."/>
    <s v="75220"/>
    <n v="1"/>
    <n v="0"/>
    <n v="33"/>
    <n v="33"/>
    <m/>
  </r>
  <r>
    <x v="43"/>
    <x v="5"/>
    <d v="2025-06-05T00:00:00"/>
    <d v="2025-06-05T00:00:00"/>
    <s v="Concerts for Seniors - Dallas Area"/>
    <x v="0"/>
    <s v="Westminster Presbyterian Church"/>
    <s v="8200 Devonshire Drive"/>
    <s v="75209"/>
    <n v="1"/>
    <n v="0"/>
    <n v="15"/>
    <n v="15"/>
    <m/>
  </r>
  <r>
    <x v="43"/>
    <x v="5"/>
    <d v="2025-06-05T00:00:00"/>
    <d v="2025-06-05T00:00:00"/>
    <s v="Concerts for Seniors - Dallas Area"/>
    <x v="0"/>
    <s v="Westminster Presbyterian Church"/>
    <s v="8200 Devonshire Drive"/>
    <s v="75209"/>
    <n v="1"/>
    <n v="0"/>
    <n v="15"/>
    <n v="15"/>
    <m/>
  </r>
  <r>
    <x v="18"/>
    <x v="0"/>
    <d v="2025-06-05T00:00:00"/>
    <d v="2025-06-26T00:00:00"/>
    <s v="Biligual Yoga THURS  9 am - 10am"/>
    <x v="0"/>
    <s v="La Cantera Arts Conservatory"/>
    <s v="1050 N Westmoreland #328"/>
    <n v="75211"/>
    <n v="3"/>
    <n v="0"/>
    <n v="6"/>
    <n v="18"/>
    <m/>
  </r>
  <r>
    <x v="44"/>
    <x v="3"/>
    <d v="2025-06-06T00:00:00"/>
    <d v="2025-06-06T00:00:00"/>
    <s v="Songwriters Dinner"/>
    <x v="0"/>
    <s v="Private Residence"/>
    <s v="6524 Lake Circle Dr"/>
    <n v="75214"/>
    <n v="1"/>
    <n v="15"/>
    <n v="4"/>
    <n v="19"/>
    <m/>
  </r>
  <r>
    <x v="2"/>
    <x v="5"/>
    <d v="2025-06-06T00:00:00"/>
    <d v="2025-06-07T00:00:00"/>
    <s v="Girls Talking - Pizza Chapel Theatre Co."/>
    <x v="0"/>
    <s v="Arts Mission Oak Cliff"/>
    <s v="410 S Windomere Ave"/>
    <n v="75208"/>
    <n v="2"/>
    <n v="86"/>
    <n v="0"/>
    <n v="86"/>
    <m/>
  </r>
  <r>
    <x v="9"/>
    <x v="0"/>
    <d v="2025-06-06T00:00:00"/>
    <d v="2025-06-06T00:00:00"/>
    <s v="SOY: Theatre 7-10 "/>
    <x v="0"/>
    <s v="Oak Cliff Cultural Center "/>
    <s v="223 Jefferson Blvd. Dallas "/>
    <n v="75208"/>
    <n v="1"/>
    <m/>
    <n v="31"/>
    <n v="31"/>
    <m/>
  </r>
  <r>
    <x v="9"/>
    <x v="0"/>
    <d v="2025-06-06T00:00:00"/>
    <d v="2025-06-06T00:00:00"/>
    <s v="SOY: Theatre 11-14"/>
    <x v="0"/>
    <s v="Oak Cliff Cultural Center "/>
    <s v="223 Jefferson Blvd. Dallas "/>
    <n v="75208"/>
    <n v="1"/>
    <m/>
    <n v="26"/>
    <n v="26"/>
    <m/>
  </r>
  <r>
    <x v="9"/>
    <x v="0"/>
    <d v="2025-06-06T00:00:00"/>
    <d v="2025-06-06T00:00:00"/>
    <s v="SOY: Music 7-10"/>
    <x v="0"/>
    <s v="Oak Cliff Cultural Center "/>
    <s v="223 Jefferson Blvd. Dallas "/>
    <n v="75208"/>
    <n v="1"/>
    <m/>
    <n v="31"/>
    <n v="31"/>
    <m/>
  </r>
  <r>
    <x v="9"/>
    <x v="0"/>
    <d v="2025-06-06T00:00:00"/>
    <d v="2025-06-06T00:00:00"/>
    <s v="SOY: Music 11- 14"/>
    <x v="0"/>
    <s v="Oak Cliff Cultural Center "/>
    <s v="223 Jefferson Blvd. Dallas "/>
    <n v="75208"/>
    <n v="1"/>
    <m/>
    <n v="26"/>
    <n v="26"/>
    <m/>
  </r>
  <r>
    <x v="9"/>
    <x v="0"/>
    <d v="2025-06-06T00:00:00"/>
    <d v="2025-06-06T00:00:00"/>
    <s v="SOY: Visual Arts 7-10"/>
    <x v="0"/>
    <s v="Oak Cliff Cultural Center "/>
    <s v="223 Jefferson Blvd. Dallas "/>
    <n v="75208"/>
    <n v="1"/>
    <m/>
    <n v="31"/>
    <n v="31"/>
    <m/>
  </r>
  <r>
    <x v="9"/>
    <x v="0"/>
    <d v="2025-06-06T00:00:00"/>
    <d v="2025-06-06T00:00:00"/>
    <s v="SOY: Visual Arts 11-14"/>
    <x v="0"/>
    <s v="Oak Cliff Cultural Center "/>
    <s v="223 Jefferson Blvd. Dallas "/>
    <n v="75208"/>
    <n v="1"/>
    <m/>
    <n v="26"/>
    <n v="26"/>
    <m/>
  </r>
  <r>
    <x v="9"/>
    <x v="0"/>
    <d v="2025-06-06T00:00:00"/>
    <d v="2025-06-06T00:00:00"/>
    <s v="SOY: Dance 7-10"/>
    <x v="0"/>
    <s v="Oak Cliff Cultural Center "/>
    <s v="223 Jefferson Blvd. Dallas "/>
    <n v="75208"/>
    <n v="1"/>
    <m/>
    <n v="31"/>
    <n v="31"/>
    <m/>
  </r>
  <r>
    <x v="9"/>
    <x v="0"/>
    <d v="2025-06-06T00:00:00"/>
    <d v="2025-06-06T00:00:00"/>
    <s v="SOY: Dance 11-14"/>
    <x v="0"/>
    <s v="Oak Cliff Cultural Center "/>
    <s v="223 Jefferson Blvd. Dallas "/>
    <n v="75208"/>
    <n v="1"/>
    <m/>
    <n v="26"/>
    <n v="26"/>
    <m/>
  </r>
  <r>
    <x v="9"/>
    <x v="0"/>
    <d v="2025-06-06T00:00:00"/>
    <d v="2025-06-06T00:00:00"/>
    <s v="SOY: Theatre Student Leaders"/>
    <x v="0"/>
    <s v="Oak Cliff Cultural Center "/>
    <s v="223 Jefferson Blvd. Dallas "/>
    <n v="75208"/>
    <n v="1"/>
    <m/>
    <n v="19"/>
    <n v="19"/>
    <m/>
  </r>
  <r>
    <x v="9"/>
    <x v="0"/>
    <d v="2025-06-06T00:00:00"/>
    <d v="2025-06-06T00:00:00"/>
    <s v="SOY: Leadirship SL"/>
    <x v="0"/>
    <s v="Oak Cliff Cultural Center "/>
    <s v="223 Jefferson Blvd. Dallas "/>
    <n v="75208"/>
    <n v="1"/>
    <m/>
    <n v="19"/>
    <n v="19"/>
    <m/>
  </r>
  <r>
    <x v="13"/>
    <x v="0"/>
    <d v="2025-06-06T00:00:00"/>
    <d v="2025-06-06T00:00:00"/>
    <s v="Sensory Friendly- Blue Pegasus Players Acting Class- performance"/>
    <x v="0"/>
    <s v="Rosewood Center for Family Arts"/>
    <s v="5938 Skillman St"/>
    <n v="75231"/>
    <n v="1"/>
    <m/>
    <n v="39"/>
    <n v="39"/>
    <m/>
  </r>
  <r>
    <x v="13"/>
    <x v="0"/>
    <d v="2025-06-06T00:00:00"/>
    <d v="2025-06-27T00:00:00"/>
    <s v="Showbiz Summer-performances"/>
    <x v="0"/>
    <s v="Rosewood Center for Family Arts"/>
    <s v="5938 Skillman St"/>
    <n v="75231"/>
    <n v="17"/>
    <m/>
    <n v="657"/>
    <n v="657"/>
    <m/>
  </r>
  <r>
    <x v="14"/>
    <x v="9"/>
    <d v="2025-06-06T00:00:00"/>
    <d v="2025-06-06T00:00:00"/>
    <s v="Redemption Church Youth Group"/>
    <x v="0"/>
    <s v="The Sixth Floor Museum at Dealey Plaza"/>
    <s v="411 Elm Street"/>
    <n v="75202"/>
    <n v="1"/>
    <n v="16"/>
    <n v="2"/>
    <n v="18"/>
    <m/>
  </r>
  <r>
    <x v="53"/>
    <x v="2"/>
    <d v="2025-06-06T00:00:00"/>
    <d v="2025-06-06T00:00:00"/>
    <s v="Band Camp Final Concert"/>
    <x v="0"/>
    <s v="Meyerson Symphony Center"/>
    <s v="2301 Flora"/>
    <n v="75201"/>
    <n v="1"/>
    <m/>
    <n v="1000"/>
    <n v="1000"/>
    <m/>
  </r>
  <r>
    <x v="23"/>
    <x v="5"/>
    <d v="2025-06-06T00:00:00"/>
    <d v="2025-06-06T00:00:00"/>
    <s v="Summer Strings Camp - final concert"/>
    <x v="0"/>
    <s v="Bryan Adams High School Leadership Academy"/>
    <s v="2101 Millmar Drive"/>
    <n v="75228"/>
    <n v="1"/>
    <n v="8"/>
    <n v="625"/>
    <n v="633"/>
    <m/>
  </r>
  <r>
    <x v="24"/>
    <x v="0"/>
    <d v="2025-06-06T00:00:00"/>
    <d v="2025-06-06T00:00:00"/>
    <s v="TECH Truck "/>
    <x v="0"/>
    <s v="Dallas Public Library - Dallas West Branch"/>
    <s v="2332 Singleton Blvd"/>
    <s v="75212"/>
    <n v="1"/>
    <m/>
    <n v="55"/>
    <n v="55"/>
    <m/>
  </r>
  <r>
    <x v="26"/>
    <x v="5"/>
    <d v="2025-06-06T00:00:00"/>
    <d v="2025-06-06T00:00:00"/>
    <s v="Jazz at the Muse -Andersen &amp; Sparks"/>
    <x v="0"/>
    <s v="TBAAL "/>
    <s v="1305 Canton Street"/>
    <n v="75202"/>
    <n v="1"/>
    <n v="128"/>
    <n v="0"/>
    <n v="128"/>
    <m/>
  </r>
  <r>
    <x v="26"/>
    <x v="5"/>
    <d v="2025-06-06T00:00:00"/>
    <d v="2025-06-06T00:00:00"/>
    <s v="Jazz at the Muse -Andersen &amp; Sparks"/>
    <x v="0"/>
    <s v="TBAAL "/>
    <s v="1305 Canton Street"/>
    <n v="75202"/>
    <n v="1"/>
    <n v="135"/>
    <n v="0"/>
    <n v="135"/>
    <m/>
  </r>
  <r>
    <x v="26"/>
    <x v="3"/>
    <d v="2025-06-06T00:00:00"/>
    <d v="2025-06-06T00:00:00"/>
    <s v="Carter High School 60th Celebration"/>
    <x v="0"/>
    <s v="TBAAL "/>
    <s v="1309 Canton Street"/>
    <n v="75202"/>
    <n v="1"/>
    <n v="138"/>
    <n v="0"/>
    <n v="138"/>
    <m/>
  </r>
  <r>
    <x v="28"/>
    <x v="5"/>
    <d v="2025-06-06T00:00:00"/>
    <d v="2025-06-08T00:00:00"/>
    <s v="ECHOES"/>
    <x v="0"/>
    <s v="Moody Performance Hall"/>
    <s v="2520 Flora"/>
    <n v="75201"/>
    <n v="3"/>
    <n v="944"/>
    <n v="511"/>
    <n v="1455"/>
    <m/>
  </r>
  <r>
    <x v="28"/>
    <x v="0"/>
    <d v="2025-06-06T00:00:00"/>
    <d v="2025-06-08T00:00:00"/>
    <s v="Curtain Conversation/Q&amp;A at Echoes"/>
    <x v="0"/>
    <s v="Omni Dallas Hotel"/>
    <s v="555 S Lamar St"/>
    <n v="75202"/>
    <n v="1"/>
    <n v="125"/>
    <n v="75"/>
    <n v="200"/>
    <m/>
  </r>
  <r>
    <x v="0"/>
    <x v="1"/>
    <d v="2025-06-07T00:00:00"/>
    <d v="2025-06-07T00:00:00"/>
    <s v="Mini Professional Ballet Folklorico Company"/>
    <x v="0"/>
    <s v="Anita Martinez Recreation Center"/>
    <s v="3212 N Winnetka Ave, Dallas, TX 75212"/>
    <m/>
    <n v="1"/>
    <n v="9"/>
    <n v="0"/>
    <n v="9"/>
    <m/>
  </r>
  <r>
    <x v="42"/>
    <x v="10"/>
    <s v="N/A"/>
    <s v="N/A"/>
    <s v="No June Events - Dark"/>
    <x v="2"/>
    <m/>
    <m/>
    <m/>
    <m/>
    <m/>
    <m/>
    <n v="0"/>
    <m/>
  </r>
  <r>
    <x v="0"/>
    <x v="0"/>
    <d v="2025-06-07T00:00:00"/>
    <d v="2025-06-07T00:00:00"/>
    <s v="ANMBF Dance Academy Ballet Folklorico Toddlers 9:30 AM"/>
    <x v="0"/>
    <s v="Anita Martinez Recreation Center"/>
    <s v="3212 N Winnetka Ave, Dallas, TX 75212"/>
    <m/>
    <n v="1"/>
    <n v="22"/>
    <n v="0"/>
    <n v="22"/>
    <m/>
  </r>
  <r>
    <x v="0"/>
    <x v="0"/>
    <d v="2025-06-07T00:00:00"/>
    <d v="2025-06-07T00:00:00"/>
    <s v="ANMBF Dance Academy Classical Ballet Kids 9:30 AM"/>
    <x v="0"/>
    <s v="Anita Martinez Recreation Center"/>
    <s v="3212 N Winnetka Ave, Dallas, TX 75212"/>
    <m/>
    <n v="1"/>
    <n v="8"/>
    <n v="0"/>
    <n v="8"/>
    <m/>
  </r>
  <r>
    <x v="0"/>
    <x v="0"/>
    <d v="2025-06-07T00:00:00"/>
    <d v="2025-06-07T00:00:00"/>
    <s v="ANMBF Dance Academy Ballet Folklorico Kids 10:30 AM"/>
    <x v="0"/>
    <s v="Anita Martinez Recreation Center"/>
    <s v="3212 N Winnetka Ave, Dallas, TX 75212"/>
    <m/>
    <n v="1"/>
    <n v="22"/>
    <n v="0"/>
    <n v="22"/>
    <m/>
  </r>
  <r>
    <x v="0"/>
    <x v="0"/>
    <d v="2025-06-07T00:00:00"/>
    <d v="2025-06-07T00:00:00"/>
    <s v="ANMBF Dance Academy Classical Ballet Toddlers 10:30 AM"/>
    <x v="0"/>
    <s v="Anita Martinez Recreation Center"/>
    <s v="3212 N Winnetka Ave, Dallas, TX 75212"/>
    <m/>
    <n v="1"/>
    <n v="13"/>
    <n v="0"/>
    <n v="13"/>
    <m/>
  </r>
  <r>
    <x v="0"/>
    <x v="0"/>
    <d v="2025-06-07T00:00:00"/>
    <d v="2025-06-07T00:00:00"/>
    <s v="ANMBF Dance Academy Ballet Folklorico Teen and Adult 11:30 AM"/>
    <x v="0"/>
    <s v="Anita Martinez Recreation Center"/>
    <s v="3212 N Winnetka Ave, Dallas, TX 75212"/>
    <m/>
    <n v="1"/>
    <n v="11"/>
    <n v="0"/>
    <n v="11"/>
    <m/>
  </r>
  <r>
    <x v="0"/>
    <x v="0"/>
    <d v="2025-06-07T00:00:00"/>
    <d v="2025-06-07T00:00:00"/>
    <s v="ANMBF Dance Academy Ballet Folklorico Kids Intermediate 11:30 AM"/>
    <x v="0"/>
    <s v="Anita Martinez Recreation Center"/>
    <s v="3212 N Winnetka Ave, Dallas, TX 75212"/>
    <m/>
    <n v="1"/>
    <n v="7"/>
    <n v="0"/>
    <n v="7"/>
    <m/>
  </r>
  <r>
    <x v="0"/>
    <x v="0"/>
    <d v="2025-06-07T00:00:00"/>
    <d v="2025-06-07T00:00:00"/>
    <s v="ANMBF Dance Academy Ballet Folklorico Teen and Adult Intermediate 12:30 PM"/>
    <x v="0"/>
    <s v="Anita Martinez Recreation Center"/>
    <s v="3212 N Winnetka Ave, Dallas, TX 75212"/>
    <m/>
    <n v="1"/>
    <n v="5"/>
    <n v="0"/>
    <n v="5"/>
    <m/>
  </r>
  <r>
    <x v="2"/>
    <x v="0"/>
    <d v="2025-06-07T00:00:00"/>
    <d v="2025-06-28T00:00:00"/>
    <s v="Baby Ballet"/>
    <x v="0"/>
    <s v="Arts Mission Oak Cliff"/>
    <s v="410 S Windomere Ave"/>
    <n v="75208"/>
    <n v="4"/>
    <n v="3"/>
    <n v="2"/>
    <n v="5"/>
    <m/>
  </r>
  <r>
    <x v="50"/>
    <x v="8"/>
    <d v="2025-06-07T00:00:00"/>
    <d v="2025-06-07T00:00:00"/>
    <s v="Summer Kick-Off"/>
    <x v="0"/>
    <s v="Color Me Empowered HQ"/>
    <s v="2101 West Clarendon"/>
    <n v="75208"/>
    <n v="1"/>
    <n v="0"/>
    <n v="83"/>
    <n v="83"/>
    <m/>
  </r>
  <r>
    <x v="13"/>
    <x v="3"/>
    <d v="2025-06-07T00:00:00"/>
    <d v="2025-06-29T00:00:00"/>
    <s v="Rentals- other arts"/>
    <x v="0"/>
    <s v="Rosewood Center for Family Arts"/>
    <s v="5938 Skillman St"/>
    <n v="75231"/>
    <n v="4"/>
    <m/>
    <n v="1815"/>
    <n v="1815"/>
    <m/>
  </r>
  <r>
    <x v="16"/>
    <x v="8"/>
    <d v="2025-06-07T00:00:00"/>
    <d v="2025-06-07T00:00:00"/>
    <s v="Celebrating Marisol"/>
    <x v="0"/>
    <s v="Dallas Museum of Art"/>
    <s v="1717 N Harwood"/>
    <n v="75201"/>
    <n v="1"/>
    <m/>
    <n v="1747"/>
    <n v="1747"/>
    <m/>
  </r>
  <r>
    <x v="21"/>
    <x v="8"/>
    <d v="2025-06-07T00:00:00"/>
    <d v="2025-06-07T00:00:00"/>
    <s v="PUP Festival"/>
    <x v="0"/>
    <s v="Dallas College - Richland Campus"/>
    <s v="12800 Abrams Rd."/>
    <n v="75243"/>
    <n v="2"/>
    <n v="0"/>
    <n v="128"/>
    <n v="128"/>
    <m/>
  </r>
  <r>
    <x v="22"/>
    <x v="3"/>
    <d v="2025-06-07T00:00:00"/>
    <d v="2025-06-07T00:00:00"/>
    <s v="Free First Saturday"/>
    <x v="0"/>
    <s v="Nasher Sculpture Center"/>
    <s v="2001 Flora St. "/>
    <n v="75201"/>
    <n v="1"/>
    <m/>
    <n v="970"/>
    <n v="970"/>
    <m/>
  </r>
  <r>
    <x v="48"/>
    <x v="0"/>
    <d v="2025-06-07T00:00:00"/>
    <d v="2025-06-07T00:00:00"/>
    <s v="Multmedia Apprenticeship Program (MAP)"/>
    <x v="0"/>
    <s v="Executive Suites"/>
    <s v="2904 Floyd St"/>
    <n v="75204"/>
    <n v="1"/>
    <n v="0"/>
    <n v="16"/>
    <n v="16"/>
    <m/>
  </r>
  <r>
    <x v="41"/>
    <x v="0"/>
    <d v="2025-06-07T00:00:00"/>
    <d v="2025-06-07T00:00:00"/>
    <s v="BATC Jazz Series - Jimmie Herrod &amp; Bobby Lyle"/>
    <x v="0"/>
    <s v="Bishop Arts Theatre"/>
    <s v="215 S Tyler Street"/>
    <n v="75208"/>
    <n v="2"/>
    <n v="225"/>
    <m/>
    <n v="225"/>
    <m/>
  </r>
  <r>
    <x v="49"/>
    <x v="1"/>
    <d v="2025-06-07T00:00:00"/>
    <d v="2025-06-07T00:00:00"/>
    <s v="Bandan Koro Rehearsal "/>
    <x v="0"/>
    <s v="Sammons Center for the Arts"/>
    <s v="3630 Harry Hines Blvd"/>
    <n v="75219"/>
    <n v="1"/>
    <n v="0"/>
    <n v="20"/>
    <n v="20"/>
    <m/>
  </r>
  <r>
    <x v="49"/>
    <x v="0"/>
    <d v="2025-06-07T00:00:00"/>
    <d v="2025-06-07T00:00:00"/>
    <s v="BK Saturdays - Bandan Koro Community Class "/>
    <x v="0"/>
    <s v="Sammons Center for the Arts"/>
    <s v="3630 Harry Hines Blvd"/>
    <n v="75219"/>
    <n v="1"/>
    <n v="0"/>
    <n v="40"/>
    <n v="40"/>
    <m/>
  </r>
  <r>
    <x v="37"/>
    <x v="0"/>
    <d v="2025-06-07T00:00:00"/>
    <d v="2025-06-07T00:00:00"/>
    <s v="2425-182RW Rail Writers to The Dallas Zoo with Not My Son"/>
    <x v="0"/>
    <s v="Mockingbird Station"/>
    <s v="5465 E. Mockingbird Lane"/>
    <n v="75206"/>
    <n v="1"/>
    <n v="0"/>
    <n v="21"/>
    <n v="21"/>
    <m/>
  </r>
  <r>
    <x v="30"/>
    <x v="5"/>
    <d v="2025-06-07T00:00:00"/>
    <d v="2025-06-21T00:00:00"/>
    <s v="Dry Clean Only Improv Comedy"/>
    <x v="0"/>
    <s v="Theatre Too"/>
    <s v="2688 Laclede St., #120"/>
    <n v="75201"/>
    <n v="3"/>
    <n v="71"/>
    <n v="7"/>
    <n v="78"/>
    <m/>
  </r>
  <r>
    <x v="18"/>
    <x v="0"/>
    <d v="2025-06-07T00:00:00"/>
    <d v="2025-06-28T00:00:00"/>
    <s v="SAT Music Class  - "/>
    <x v="0"/>
    <s v="North Texas Performing Arts"/>
    <s v="12300 N Inwood Rd "/>
    <n v="75244"/>
    <n v="4"/>
    <n v="0"/>
    <n v="3"/>
    <n v="12"/>
    <m/>
  </r>
  <r>
    <x v="18"/>
    <x v="0"/>
    <d v="2025-06-07T00:00:00"/>
    <d v="2025-06-28T00:00:00"/>
    <s v="SAT Sevillanas"/>
    <x v="0"/>
    <s v="North Texas Performing Arts"/>
    <s v="12300 N Inwood Rd "/>
    <n v="75244"/>
    <n v="4"/>
    <n v="0"/>
    <n v="5"/>
    <n v="20"/>
    <m/>
  </r>
  <r>
    <x v="18"/>
    <x v="0"/>
    <d v="2025-06-07T00:00:00"/>
    <d v="2025-06-28T00:00:00"/>
    <s v="Music Class"/>
    <x v="0"/>
    <s v="La Cantera Arts Conservatory"/>
    <s v="1050 N Westmoreland #328"/>
    <n v="75211"/>
    <n v="1"/>
    <n v="0"/>
    <n v="5"/>
    <n v="5"/>
    <m/>
  </r>
  <r>
    <x v="18"/>
    <x v="0"/>
    <d v="2025-06-07T00:00:00"/>
    <d v="2025-06-28T00:00:00"/>
    <s v="Beginner - All Ages "/>
    <x v="0"/>
    <s v="North Texas Performing Arts"/>
    <s v="12300 N Inwood Rd "/>
    <n v="75244"/>
    <n v="1"/>
    <n v="0"/>
    <n v="10"/>
    <n v="10"/>
    <m/>
  </r>
  <r>
    <x v="18"/>
    <x v="0"/>
    <d v="2025-06-07T00:00:00"/>
    <d v="2025-06-28T00:00:00"/>
    <s v="Sevillanas"/>
    <x v="0"/>
    <s v="North Texas Performing Arts"/>
    <s v="12300 N Inwood Rd "/>
    <n v="75244"/>
    <n v="1"/>
    <n v="0"/>
    <n v="8"/>
    <n v="8"/>
    <m/>
  </r>
  <r>
    <x v="3"/>
    <x v="1"/>
    <d v="2025-06-08T00:00:00"/>
    <d v="2025-06-08T00:00:00"/>
    <s v="Prism Co. Rehersal"/>
    <x v="0"/>
    <n v="723"/>
    <s v="723 Fort Worth Avenue"/>
    <n v="75208"/>
    <n v="1"/>
    <n v="0"/>
    <n v="5"/>
    <n v="5"/>
    <m/>
  </r>
  <r>
    <x v="32"/>
    <x v="8"/>
    <d v="2025-06-08T00:00:00"/>
    <d v="2025-06-08T00:00:00"/>
    <s v="USAFF co-presents Sunday Epics series screening of &quot;The Deer Hunter&quot; (presented with the Angelika Dallas)"/>
    <x v="0"/>
    <s v="Angelika Film Center Dallas"/>
    <s v="5321 E Mockingbird Ln"/>
    <n v="75206"/>
    <n v="1"/>
    <n v="61"/>
    <n v="0"/>
    <n v="61"/>
    <m/>
  </r>
  <r>
    <x v="48"/>
    <x v="0"/>
    <d v="2025-06-09T00:00:00"/>
    <d v="2025-06-09T00:00:00"/>
    <s v="PFF Youth Leadership Program"/>
    <x v="1"/>
    <s v="Zoom"/>
    <s v="-"/>
    <s v="-"/>
    <n v="1"/>
    <n v="0"/>
    <n v="27"/>
    <n v="27"/>
    <m/>
  </r>
  <r>
    <x v="2"/>
    <x v="2"/>
    <d v="2025-06-09T00:00:00"/>
    <d v="2025-06-13T00:00:00"/>
    <s v="Grown Up Summer Camp"/>
    <x v="0"/>
    <s v="Arts Mission Oak Cliff"/>
    <s v="410 S Windomere Ave"/>
    <n v="75208"/>
    <n v="5"/>
    <n v="5"/>
    <n v="0"/>
    <n v="5"/>
    <m/>
  </r>
  <r>
    <x v="3"/>
    <x v="1"/>
    <d v="2025-06-09T00:00:00"/>
    <d v="2025-06-22T00:00:00"/>
    <s v="Emerge Rehersal"/>
    <x v="0"/>
    <n v="723"/>
    <s v="723 Fort Worth Avenue"/>
    <n v="75208"/>
    <n v="12"/>
    <n v="0"/>
    <n v="15"/>
    <n v="15"/>
    <m/>
  </r>
  <r>
    <x v="4"/>
    <x v="4"/>
    <d v="2025-06-09T00:00:00"/>
    <d v="2025-06-13T00:00:00"/>
    <s v="Jock Soto Residency"/>
    <x v="0"/>
    <s v="Avant Chamber Ballet"/>
    <s v="2408 Farrington St"/>
    <n v="75207"/>
    <n v="5"/>
    <n v="20"/>
    <n v="20"/>
    <n v="40"/>
    <m/>
  </r>
  <r>
    <x v="5"/>
    <x v="0"/>
    <d v="2025-06-09T00:00:00"/>
    <d v="2025-06-13T00:00:00"/>
    <s v="BNT Summer Intensive (Francis Veyette)"/>
    <x v="0"/>
    <s v="BNT Studios"/>
    <s v="10675 E. Northwest Higway, Suite 2400"/>
    <n v="75238"/>
    <n v="15"/>
    <n v="7"/>
    <n v="12"/>
    <n v="19"/>
    <m/>
  </r>
  <r>
    <x v="5"/>
    <x v="2"/>
    <d v="2025-06-09T00:00:00"/>
    <d v="2025-06-13T00:00:00"/>
    <s v="BNTC Classes"/>
    <x v="0"/>
    <s v="BNT Studios"/>
    <s v="10675 E. Northwest Higway, Suite 2400"/>
    <n v="75238"/>
    <n v="4"/>
    <n v="2"/>
    <n v="2"/>
    <n v="4"/>
    <m/>
  </r>
  <r>
    <x v="9"/>
    <x v="0"/>
    <d v="2025-06-09T00:00:00"/>
    <d v="2025-06-09T00:00:00"/>
    <s v="SOY: Theatre 7-10 "/>
    <x v="0"/>
    <s v="Oak Cliff Cultural Center "/>
    <s v="223 Jefferson Blvd. Dallas "/>
    <n v="75208"/>
    <n v="1"/>
    <m/>
    <n v="31"/>
    <n v="31"/>
    <m/>
  </r>
  <r>
    <x v="9"/>
    <x v="0"/>
    <d v="2025-06-09T00:00:00"/>
    <d v="2025-06-09T00:00:00"/>
    <s v="SOY: Theatre 11-14"/>
    <x v="0"/>
    <s v="Oak Cliff Cultural Center "/>
    <s v="223 Jefferson Blvd. Dallas "/>
    <n v="75208"/>
    <n v="1"/>
    <m/>
    <n v="26"/>
    <n v="26"/>
    <m/>
  </r>
  <r>
    <x v="9"/>
    <x v="0"/>
    <d v="2025-06-09T00:00:00"/>
    <d v="2025-06-09T00:00:00"/>
    <s v="SOY: Music 7-10"/>
    <x v="0"/>
    <s v="Oak Cliff Cultural Center "/>
    <s v="223 Jefferson Blvd. Dallas "/>
    <n v="75208"/>
    <n v="1"/>
    <m/>
    <n v="31"/>
    <n v="31"/>
    <m/>
  </r>
  <r>
    <x v="9"/>
    <x v="0"/>
    <d v="2025-06-09T00:00:00"/>
    <d v="2025-06-09T00:00:00"/>
    <s v="SOY: Music 11- 14"/>
    <x v="0"/>
    <s v="Oak Cliff Cultural Center "/>
    <s v="223 Jefferson Blvd. Dallas "/>
    <n v="75208"/>
    <n v="1"/>
    <m/>
    <n v="26"/>
    <n v="26"/>
    <m/>
  </r>
  <r>
    <x v="9"/>
    <x v="0"/>
    <d v="2025-06-09T00:00:00"/>
    <d v="2025-06-09T00:00:00"/>
    <s v="SOY: Visual Arts 7-10"/>
    <x v="0"/>
    <s v="Oak Cliff Cultural Center "/>
    <s v="223 Jefferson Blvd. Dallas "/>
    <n v="75208"/>
    <n v="1"/>
    <m/>
    <n v="31"/>
    <n v="31"/>
    <m/>
  </r>
  <r>
    <x v="9"/>
    <x v="0"/>
    <d v="2025-06-09T00:00:00"/>
    <d v="2025-06-09T00:00:00"/>
    <s v="SOY: Visual Arts 11-14"/>
    <x v="0"/>
    <s v="Oak Cliff Cultural Center "/>
    <s v="223 Jefferson Blvd. Dallas "/>
    <n v="75208"/>
    <n v="1"/>
    <m/>
    <n v="26"/>
    <n v="26"/>
    <m/>
  </r>
  <r>
    <x v="9"/>
    <x v="0"/>
    <d v="2025-06-09T00:00:00"/>
    <d v="2025-06-09T00:00:00"/>
    <s v="SOY: Dance 7-10"/>
    <x v="0"/>
    <s v="Oak Cliff Cultural Center "/>
    <s v="223 Jefferson Blvd. Dallas "/>
    <n v="75208"/>
    <n v="1"/>
    <m/>
    <n v="31"/>
    <n v="31"/>
    <m/>
  </r>
  <r>
    <x v="9"/>
    <x v="0"/>
    <d v="2025-06-09T00:00:00"/>
    <d v="2025-06-09T00:00:00"/>
    <s v="SOY: Dance 11-14"/>
    <x v="0"/>
    <s v="Oak Cliff Cultural Center "/>
    <s v="223 Jefferson Blvd. Dallas "/>
    <n v="75208"/>
    <n v="1"/>
    <m/>
    <n v="26"/>
    <n v="26"/>
    <m/>
  </r>
  <r>
    <x v="9"/>
    <x v="0"/>
    <d v="2025-06-09T00:00:00"/>
    <d v="2025-06-09T00:00:00"/>
    <s v="SOY: Filming Student Leaders"/>
    <x v="0"/>
    <s v="Oak Cliff Cultural Center "/>
    <s v="223 Jefferson Blvd. Dallas "/>
    <n v="75208"/>
    <n v="1"/>
    <m/>
    <n v="19"/>
    <n v="19"/>
    <m/>
  </r>
  <r>
    <x v="9"/>
    <x v="0"/>
    <d v="2025-06-09T00:00:00"/>
    <d v="2025-06-09T00:00:00"/>
    <s v="SOY: Leadirship SL"/>
    <x v="0"/>
    <s v="Oak Cliff Cultural Center "/>
    <s v="223 Jefferson Blvd. Dallas "/>
    <n v="75208"/>
    <n v="1"/>
    <m/>
    <n v="19"/>
    <n v="19"/>
    <m/>
  </r>
  <r>
    <x v="50"/>
    <x v="2"/>
    <d v="2025-06-09T00:00:00"/>
    <d v="2025-06-11T00:00:00"/>
    <s v="Comic Book"/>
    <x v="0"/>
    <s v="Color Me Empowered HQ"/>
    <s v="2101 West Clarendon"/>
    <n v="75208"/>
    <n v="10"/>
    <n v="0"/>
    <n v="19"/>
    <n v="19"/>
    <m/>
  </r>
  <r>
    <x v="13"/>
    <x v="0"/>
    <d v="2025-06-09T00:00:00"/>
    <d v="2025-06-09T00:00:00"/>
    <s v="Tour for New Parents/Students"/>
    <x v="0"/>
    <s v="Rosewood Center for Family Arts"/>
    <s v="5938 Skillman St"/>
    <n v="75231"/>
    <n v="1"/>
    <m/>
    <n v="2"/>
    <n v="2"/>
    <m/>
  </r>
  <r>
    <x v="13"/>
    <x v="4"/>
    <d v="2025-06-09T00:00:00"/>
    <d v="2025-06-13T00:00:00"/>
    <s v="After School Drama Classes- St. John's Episcopal School- classes"/>
    <x v="0"/>
    <s v="St. John's Episcopal School"/>
    <s v="848 Harter Rd"/>
    <n v="75218"/>
    <n v="10"/>
    <n v="29"/>
    <m/>
    <n v="29"/>
    <m/>
  </r>
  <r>
    <x v="13"/>
    <x v="3"/>
    <d v="2025-06-09T00:00:00"/>
    <d v="2025-06-30T00:00:00"/>
    <s v="Apprentices"/>
    <x v="0"/>
    <s v="Rosewood Center for Family Arts"/>
    <s v="5938 Skillman St"/>
    <n v="75231"/>
    <n v="3"/>
    <m/>
    <n v="3"/>
    <n v="3"/>
    <m/>
  </r>
  <r>
    <x v="16"/>
    <x v="0"/>
    <d v="2025-06-09T00:00:00"/>
    <d v="2025-06-09T00:00:00"/>
    <s v="Citywide Youth Program"/>
    <x v="0"/>
    <s v="Dallas Public Library - Paul Laurence Dunbar Branch"/>
    <s v="2008 East Kiest Blvd"/>
    <n v="75216"/>
    <n v="1"/>
    <m/>
    <n v="38"/>
    <n v="38"/>
    <m/>
  </r>
  <r>
    <x v="16"/>
    <x v="2"/>
    <d v="2025-06-09T00:00:00"/>
    <d v="2025-06-13T00:00:00"/>
    <s v="Summer Camp"/>
    <x v="0"/>
    <s v="Dallas Museum of Art"/>
    <s v="1717 N Harwood"/>
    <n v="75201"/>
    <n v="5"/>
    <n v="13"/>
    <m/>
    <n v="13"/>
    <m/>
  </r>
  <r>
    <x v="16"/>
    <x v="2"/>
    <d v="2025-06-09T00:00:00"/>
    <d v="2025-06-13T00:00:00"/>
    <s v="Summer Camp"/>
    <x v="0"/>
    <s v="Dallas Museum of Art"/>
    <s v="1717 N Harwood"/>
    <n v="75201"/>
    <n v="5"/>
    <n v="13"/>
    <m/>
    <n v="13"/>
    <m/>
  </r>
  <r>
    <x v="16"/>
    <x v="2"/>
    <d v="2025-06-09T00:00:00"/>
    <d v="2025-06-13T00:00:00"/>
    <s v="Summer Camp"/>
    <x v="0"/>
    <s v="Dallas Museum of Art"/>
    <s v="1717 N Harwood"/>
    <n v="75201"/>
    <n v="5"/>
    <n v="12"/>
    <m/>
    <n v="12"/>
    <m/>
  </r>
  <r>
    <x v="16"/>
    <x v="2"/>
    <d v="2025-06-09T00:00:00"/>
    <d v="2025-06-13T00:00:00"/>
    <s v="Summer Camp"/>
    <x v="0"/>
    <s v="Dallas Museum of Art"/>
    <s v="1717 N Harwood"/>
    <n v="75201"/>
    <n v="5"/>
    <n v="12"/>
    <m/>
    <n v="12"/>
    <m/>
  </r>
  <r>
    <x v="21"/>
    <x v="2"/>
    <d v="2025-06-09T00:00:00"/>
    <d v="2025-06-30T00:00:00"/>
    <s v="Discover Art"/>
    <x v="0"/>
    <s v="Frazier Revitalization"/>
    <s v="4716 Elsie Fay Heggins St."/>
    <n v="75210"/>
    <n v="1"/>
    <n v="0"/>
    <n v="25"/>
    <n v="25"/>
    <m/>
  </r>
  <r>
    <x v="21"/>
    <x v="2"/>
    <d v="2025-06-09T00:00:00"/>
    <d v="2025-06-13T00:00:00"/>
    <s v="Discover Theater"/>
    <x v="0"/>
    <s v="Uplift Atlas"/>
    <s v="4600 Bryan St. Dallas, TX  "/>
    <n v="75204"/>
    <n v="2"/>
    <n v="0"/>
    <n v="25"/>
    <n v="25"/>
    <m/>
  </r>
  <r>
    <x v="21"/>
    <x v="2"/>
    <d v="2025-06-09T00:00:00"/>
    <d v="2025-06-13T00:00:00"/>
    <s v="Discover Art"/>
    <x v="0"/>
    <s v="Uplift Infinity"/>
    <s v="1401 S. MacArthur Blvd. "/>
    <n v="75060"/>
    <n v="3"/>
    <n v="0"/>
    <n v="25"/>
    <n v="25"/>
    <m/>
  </r>
  <r>
    <x v="21"/>
    <x v="2"/>
    <d v="2025-06-09T00:00:00"/>
    <d v="2025-06-13T00:00:00"/>
    <s v="Discover Art"/>
    <x v="0"/>
    <s v="Uplift Gradus"/>
    <s v="121 Seahawk,  DeSoto"/>
    <n v="75115"/>
    <n v="2"/>
    <n v="0"/>
    <n v="25"/>
    <n v="25"/>
    <m/>
  </r>
  <r>
    <x v="21"/>
    <x v="2"/>
    <d v="2025-06-09T00:00:00"/>
    <d v="2025-06-13T00:00:00"/>
    <s v="Discover Dance"/>
    <x v="0"/>
    <s v="Uplift Gradus"/>
    <s v="121 Seahawk,  DeSoto"/>
    <n v="75115"/>
    <n v="2"/>
    <n v="0"/>
    <n v="25"/>
    <n v="25"/>
    <m/>
  </r>
  <r>
    <x v="21"/>
    <x v="2"/>
    <d v="2025-06-09T00:00:00"/>
    <d v="2025-06-20T00:00:00"/>
    <s v="Summer Theater Camps"/>
    <x v="0"/>
    <s v="Frazier Revitalization"/>
    <s v="4716 Elsie Fay Heggins St."/>
    <n v="75210"/>
    <n v="1"/>
    <n v="0"/>
    <n v="25"/>
    <n v="25"/>
    <m/>
  </r>
  <r>
    <x v="21"/>
    <x v="2"/>
    <d v="2025-06-09T00:00:00"/>
    <d v="2025-06-20T00:00:00"/>
    <s v="Summer Theater Camps"/>
    <x v="0"/>
    <s v="St. Anthony Academy"/>
    <s v="3732 Myrtle St. "/>
    <n v="75215"/>
    <n v="1"/>
    <n v="0"/>
    <n v="25"/>
    <n v="25"/>
    <m/>
  </r>
  <r>
    <x v="21"/>
    <x v="2"/>
    <d v="2025-06-09T00:00:00"/>
    <d v="2025-06-20T00:00:00"/>
    <s v="Summer Theater Camps"/>
    <x v="0"/>
    <s v="Harry Stone Montessori"/>
    <s v="4747 Veterans Dr."/>
    <n v="75216"/>
    <n v="2"/>
    <n v="0"/>
    <n v="25"/>
    <n v="25"/>
    <m/>
  </r>
  <r>
    <x v="21"/>
    <x v="2"/>
    <d v="2025-06-09T00:00:00"/>
    <d v="2025-06-20T00:00:00"/>
    <s v="Summer Theater Camps"/>
    <x v="0"/>
    <s v="T. R. Hoover Communit Center"/>
    <s v="5106 Bexas St."/>
    <n v="75215"/>
    <n v="1"/>
    <n v="0"/>
    <n v="25"/>
    <n v="25"/>
    <m/>
  </r>
  <r>
    <x v="21"/>
    <x v="2"/>
    <d v="2025-06-09T00:00:00"/>
    <d v="2025-06-20T00:00:00"/>
    <s v="Summer Theater Camps"/>
    <x v="0"/>
    <s v="Juanita J. Craft Recreation Center"/>
    <s v="4500 Spring Ave."/>
    <n v="75210"/>
    <n v="1"/>
    <n v="0"/>
    <n v="25"/>
    <n v="25"/>
    <m/>
  </r>
  <r>
    <x v="21"/>
    <x v="2"/>
    <d v="2025-06-09T00:00:00"/>
    <d v="2025-06-20T00:00:00"/>
    <s v="Summer Theater Camps"/>
    <x v="0"/>
    <s v="South Irving Puiblic Library"/>
    <s v="601 Schulze Dr."/>
    <n v="75060"/>
    <n v="1"/>
    <n v="0"/>
    <n v="25"/>
    <n v="25"/>
    <m/>
  </r>
  <r>
    <x v="21"/>
    <x v="2"/>
    <d v="2025-06-09T00:00:00"/>
    <d v="2025-06-20T00:00:00"/>
    <s v="Summer Theater Camps"/>
    <x v="0"/>
    <s v="Martin Weiss Recration Center"/>
    <s v="1111 Martindell"/>
    <n v="75211"/>
    <n v="1"/>
    <n v="0"/>
    <n v="25"/>
    <n v="25"/>
    <m/>
  </r>
  <r>
    <x v="21"/>
    <x v="2"/>
    <d v="2025-06-09T00:00:00"/>
    <d v="2025-06-20T00:00:00"/>
    <s v="Summer Theater Camps"/>
    <x v="0"/>
    <s v="Grauwyler Recreation Center"/>
    <s v="7780 Harry Hines Blvd"/>
    <n v="75235"/>
    <n v="1"/>
    <n v="0"/>
    <n v="25"/>
    <n v="25"/>
    <m/>
  </r>
  <r>
    <x v="21"/>
    <x v="2"/>
    <d v="2025-06-09T00:00:00"/>
    <d v="2025-06-20T00:00:00"/>
    <s v="Summer Theater Camps"/>
    <x v="0"/>
    <s v="Kidd Springs Park Recreation Center "/>
    <s v="711 W. Canty St."/>
    <n v="75208"/>
    <n v="1"/>
    <n v="0"/>
    <n v="25"/>
    <n v="25"/>
    <m/>
  </r>
  <r>
    <x v="21"/>
    <x v="2"/>
    <d v="2025-06-09T00:00:00"/>
    <d v="2025-06-20T00:00:00"/>
    <s v="Summer Theater Camps"/>
    <x v="0"/>
    <s v="Hollabaugh Recreation Center"/>
    <s v="3925 W. Walnut St."/>
    <n v="75042"/>
    <n v="1"/>
    <n v="0"/>
    <n v="25"/>
    <n v="25"/>
    <m/>
  </r>
  <r>
    <x v="21"/>
    <x v="1"/>
    <d v="2025-06-09T00:00:00"/>
    <d v="2025-06-30T00:00:00"/>
    <s v="Summer Shakespeare Rehearsal"/>
    <x v="0"/>
    <s v="East Dallas Christian Church "/>
    <s v="629 N. Peak St. "/>
    <n v="75246"/>
    <n v="1"/>
    <n v="0"/>
    <n v="17"/>
    <n v="17"/>
    <m/>
  </r>
  <r>
    <x v="21"/>
    <x v="2"/>
    <d v="2025-06-09T00:00:00"/>
    <d v="2025-06-20T00:00:00"/>
    <s v="Summer Theater Camps"/>
    <x v="0"/>
    <s v="Lochwood Public Library"/>
    <s v="11221 Lochwood Blvd."/>
    <n v="75218"/>
    <n v="1"/>
    <n v="0"/>
    <n v="25"/>
    <n v="25"/>
    <m/>
  </r>
  <r>
    <x v="21"/>
    <x v="2"/>
    <d v="2025-06-09T00:00:00"/>
    <d v="2025-06-20T00:00:00"/>
    <s v="Summer Theater Camps"/>
    <x v="0"/>
    <s v="Kiest Park Recreation Center"/>
    <s v="3080 S. Hampton Rd. "/>
    <n v="75224"/>
    <n v="2"/>
    <n v="0"/>
    <n v="25"/>
    <n v="25"/>
    <m/>
  </r>
  <r>
    <x v="21"/>
    <x v="2"/>
    <d v="2025-06-09T00:00:00"/>
    <d v="2025-06-20T00:00:00"/>
    <s v="Summer Theater Camps"/>
    <x v="0"/>
    <s v="Our Lives Matter"/>
    <s v="7220 S. Westmoreland Rd."/>
    <n v="75237"/>
    <n v="1"/>
    <n v="0"/>
    <n v="25"/>
    <n v="25"/>
    <m/>
  </r>
  <r>
    <x v="22"/>
    <x v="2"/>
    <d v="2025-06-09T00:00:00"/>
    <d v="2025-06-13T00:00:00"/>
    <s v="Summer Institute for Teens"/>
    <x v="0"/>
    <s v="Nasher Sculpture Center"/>
    <s v="2001 Flora St. "/>
    <n v="75201"/>
    <n v="5"/>
    <m/>
    <n v="34"/>
    <n v="34"/>
    <m/>
  </r>
  <r>
    <x v="51"/>
    <x v="2"/>
    <d v="2025-06-09T00:00:00"/>
    <d v="2025-06-27T00:00:00"/>
    <s v="OutLoud Voices Middle School Summer Camp"/>
    <x v="0"/>
    <s v="Bath House Cultural Center"/>
    <s v="521 E Lawther "/>
    <n v="75218"/>
    <n v="15"/>
    <n v="0"/>
    <n v="20"/>
    <n v="20"/>
    <m/>
  </r>
  <r>
    <x v="48"/>
    <x v="9"/>
    <d v="2025-06-09T00:00:00"/>
    <d v="2025-06-09T00:00:00"/>
    <s v="Exhibition of Visions"/>
    <x v="0"/>
    <s v="Mockingbird Station"/>
    <s v="5307 E Mockingbird"/>
    <n v="75206"/>
    <n v="1"/>
    <n v="0"/>
    <n v="9"/>
    <n v="9"/>
    <m/>
  </r>
  <r>
    <x v="24"/>
    <x v="0"/>
    <d v="2025-06-09T00:00:00"/>
    <d v="2025-06-09T00:00:00"/>
    <s v="Outreach Demo: Suiting Up for Space"/>
    <x v="0"/>
    <s v="Uplift Atlas"/>
    <s v="1474 Annex Ave"/>
    <s v="75204"/>
    <n v="1"/>
    <m/>
    <n v="76"/>
    <n v="76"/>
    <m/>
  </r>
  <r>
    <x v="24"/>
    <x v="2"/>
    <d v="2025-06-09T00:00:00"/>
    <d v="2025-06-30T00:00:00"/>
    <s v="Discovery Camp "/>
    <x v="0"/>
    <s v="Perot Museum of Nature and Science"/>
    <s v="2201 N Field Street"/>
    <n v="75201"/>
    <n v="19"/>
    <n v="338"/>
    <m/>
    <n v="338"/>
    <m/>
  </r>
  <r>
    <x v="26"/>
    <x v="2"/>
    <d v="2025-06-09T00:00:00"/>
    <d v="2025-06-09T00:00:00"/>
    <s v="40th Annual Summer Youth Art Inst"/>
    <x v="0"/>
    <s v="Arena"/>
    <s v="650 S. Griffin Street"/>
    <n v="75201"/>
    <n v="1"/>
    <n v="0"/>
    <n v="438"/>
    <n v="438"/>
    <m/>
  </r>
  <r>
    <x v="26"/>
    <x v="7"/>
    <d v="2025-06-09T00:00:00"/>
    <d v="2025-06-15T00:00:00"/>
    <s v="History of TBAAL"/>
    <x v="0"/>
    <s v="TBAAL "/>
    <s v="1309 Canton Street"/>
    <n v="75202"/>
    <n v="1"/>
    <n v="0"/>
    <n v="928"/>
    <n v="928"/>
    <m/>
  </r>
  <r>
    <x v="26"/>
    <x v="5"/>
    <d v="2025-06-09T00:00:00"/>
    <d v="2025-06-09T00:00:00"/>
    <s v="Southern Baptist Program"/>
    <x v="0"/>
    <s v="TBAAL "/>
    <s v="1309 Canton Street"/>
    <n v="75202"/>
    <n v="1"/>
    <n v="1844"/>
    <n v="0"/>
    <n v="1844"/>
    <m/>
  </r>
  <r>
    <x v="46"/>
    <x v="3"/>
    <d v="2025-06-09T00:00:00"/>
    <d v="2025-06-09T00:00:00"/>
    <s v="Board Meeting"/>
    <x v="0"/>
    <s v="Board Member Home"/>
    <s v="3309 N Haskell Ave."/>
    <n v="75204"/>
    <n v="1"/>
    <n v="0"/>
    <n v="16"/>
    <n v="16"/>
    <m/>
  </r>
  <r>
    <x v="32"/>
    <x v="8"/>
    <d v="2025-06-09T00:00:00"/>
    <d v="2025-06-09T00:00:00"/>
    <s v="USAFF preview member screening of &quot;Materialists&quot; (with complimentary beverages)"/>
    <x v="0"/>
    <s v="Alamo Drafthouse Lake Highlands"/>
    <s v="6770 Abrams Rd"/>
    <n v="75231"/>
    <n v="2"/>
    <n v="0"/>
    <n v="200"/>
    <n v="200"/>
    <m/>
  </r>
  <r>
    <x v="11"/>
    <x v="1"/>
    <d v="2025-06-09T00:00:00"/>
    <d v="2025-06-10T00:00:00"/>
    <s v="Importance of Being Earnest Rehearsal"/>
    <x v="0"/>
    <s v="Samuel Grand Amphitheater"/>
    <s v="1500 Tenison PKWY"/>
    <n v="75223"/>
    <n v="2"/>
    <m/>
    <n v="33"/>
    <n v="33"/>
    <m/>
  </r>
  <r>
    <x v="0"/>
    <x v="0"/>
    <d v="2025-06-10T00:00:00"/>
    <d v="2025-06-10T00:00:00"/>
    <s v="Zumba Gold"/>
    <x v="1"/>
    <s v="Zoom"/>
    <m/>
    <m/>
    <n v="1"/>
    <n v="0"/>
    <n v="1549"/>
    <n v="1549"/>
    <m/>
  </r>
  <r>
    <x v="44"/>
    <x v="2"/>
    <d v="2025-06-10T00:00:00"/>
    <d v="2025-06-24T00:00:00"/>
    <s v="Deploy"/>
    <x v="0"/>
    <s v="Northwest Community Center"/>
    <s v="5750 Pineland Dr"/>
    <n v="75231"/>
    <n v="3"/>
    <n v="0"/>
    <n v="28"/>
    <n v="28"/>
    <m/>
  </r>
  <r>
    <x v="0"/>
    <x v="1"/>
    <d v="2025-06-10T00:00:00"/>
    <d v="2025-06-10T00:00:00"/>
    <s v="Professional Ballet Folklorico Company"/>
    <x v="0"/>
    <s v="Anita Martinez Recreation Center"/>
    <s v="3212 N Winnetka Ave, Dallas, TX 75212"/>
    <n v="75212"/>
    <n v="1"/>
    <n v="8"/>
    <n v="0"/>
    <n v="8"/>
    <m/>
  </r>
  <r>
    <x v="9"/>
    <x v="0"/>
    <d v="2025-06-10T00:00:00"/>
    <d v="2025-06-10T00:00:00"/>
    <s v="SOY: Theatre 7-10 "/>
    <x v="0"/>
    <s v="Oak Cliff Cultural Center "/>
    <s v="223 Jefferson Blvd. Dallas "/>
    <n v="75208"/>
    <n v="1"/>
    <m/>
    <n v="31"/>
    <n v="31"/>
    <m/>
  </r>
  <r>
    <x v="9"/>
    <x v="0"/>
    <d v="2025-06-10T00:00:00"/>
    <d v="2025-06-10T00:00:00"/>
    <s v="SOY: Theatre 11-14"/>
    <x v="0"/>
    <s v="Oak Cliff Cultural Center "/>
    <s v="223 Jefferson Blvd. Dallas "/>
    <n v="75208"/>
    <n v="1"/>
    <m/>
    <n v="26"/>
    <n v="26"/>
    <m/>
  </r>
  <r>
    <x v="9"/>
    <x v="0"/>
    <d v="2025-06-10T00:00:00"/>
    <d v="2025-06-10T00:00:00"/>
    <s v="SOY: Music 7-10"/>
    <x v="0"/>
    <s v="Oak Cliff Cultural Center "/>
    <s v="223 Jefferson Blvd. Dallas "/>
    <n v="75208"/>
    <n v="1"/>
    <m/>
    <n v="31"/>
    <n v="31"/>
    <m/>
  </r>
  <r>
    <x v="9"/>
    <x v="0"/>
    <d v="2025-06-10T00:00:00"/>
    <d v="2025-06-10T00:00:00"/>
    <s v="SOY: Music 11- 14"/>
    <x v="0"/>
    <s v="Oak Cliff Cultural Center "/>
    <s v="223 Jefferson Blvd. Dallas "/>
    <n v="75208"/>
    <n v="1"/>
    <m/>
    <n v="26"/>
    <n v="26"/>
    <m/>
  </r>
  <r>
    <x v="9"/>
    <x v="0"/>
    <d v="2025-06-10T00:00:00"/>
    <d v="2025-06-10T00:00:00"/>
    <s v="SOY: Visual Arts 7-10"/>
    <x v="0"/>
    <s v="Oak Cliff Cultural Center "/>
    <s v="223 Jefferson Blvd. Dallas "/>
    <n v="75208"/>
    <n v="1"/>
    <m/>
    <n v="31"/>
    <n v="31"/>
    <m/>
  </r>
  <r>
    <x v="9"/>
    <x v="0"/>
    <d v="2025-06-10T00:00:00"/>
    <d v="2025-06-10T00:00:00"/>
    <s v="SOY: Visual Arts 11-14"/>
    <x v="0"/>
    <s v="Oak Cliff Cultural Center "/>
    <s v="223 Jefferson Blvd. Dallas "/>
    <n v="75208"/>
    <n v="1"/>
    <m/>
    <n v="26"/>
    <n v="26"/>
    <m/>
  </r>
  <r>
    <x v="9"/>
    <x v="0"/>
    <d v="2025-06-10T00:00:00"/>
    <d v="2025-06-10T00:00:00"/>
    <s v="SOY: Dance 7-10"/>
    <x v="0"/>
    <s v="Oak Cliff Cultural Center "/>
    <s v="223 Jefferson Blvd. Dallas "/>
    <n v="75208"/>
    <n v="1"/>
    <m/>
    <n v="31"/>
    <n v="31"/>
    <m/>
  </r>
  <r>
    <x v="9"/>
    <x v="0"/>
    <d v="2025-06-10T00:00:00"/>
    <d v="2025-06-10T00:00:00"/>
    <s v="SOY: Dance 11-14"/>
    <x v="0"/>
    <s v="Oak Cliff Cultural Center "/>
    <s v="223 Jefferson Blvd. Dallas "/>
    <n v="75208"/>
    <n v="1"/>
    <m/>
    <n v="26"/>
    <n v="26"/>
    <m/>
  </r>
  <r>
    <x v="9"/>
    <x v="0"/>
    <d v="2025-06-10T00:00:00"/>
    <d v="2025-06-10T00:00:00"/>
    <s v="SOY: Filming Student Leaders"/>
    <x v="0"/>
    <s v="Oak Cliff Cultural Center "/>
    <s v="223 Jefferson Blvd. Dallas "/>
    <n v="75208"/>
    <n v="1"/>
    <m/>
    <n v="19"/>
    <n v="19"/>
    <m/>
  </r>
  <r>
    <x v="9"/>
    <x v="0"/>
    <d v="2025-06-10T00:00:00"/>
    <d v="2025-06-10T00:00:00"/>
    <s v="SOY: Leadirship SL"/>
    <x v="0"/>
    <s v="Oak Cliff Cultural Center "/>
    <s v="223 Jefferson Blvd. Dallas "/>
    <n v="75208"/>
    <n v="1"/>
    <m/>
    <n v="19"/>
    <n v="19"/>
    <m/>
  </r>
  <r>
    <x v="15"/>
    <x v="3"/>
    <d v="2025-06-10T00:00:00"/>
    <d v="2025-06-10T00:00:00"/>
    <s v="DIC Author's Table Dinner"/>
    <x v="0"/>
    <s v="Home of Karl Chiao"/>
    <s v="8320 San Leandro Drive"/>
    <n v="75218"/>
    <n v="1"/>
    <s v="X"/>
    <n v="18"/>
    <n v="18"/>
    <m/>
  </r>
  <r>
    <x v="15"/>
    <x v="3"/>
    <d v="2025-06-10T00:00:00"/>
    <d v="2025-06-10T00:00:00"/>
    <s v="Juneteenth Press Conference"/>
    <x v="0"/>
    <s v="Hall of State"/>
    <s v="3939 Grand Avenue"/>
    <n v="75210"/>
    <n v="1"/>
    <s v="X"/>
    <n v="21"/>
    <n v="21"/>
    <m/>
  </r>
  <r>
    <x v="16"/>
    <x v="5"/>
    <d v="2025-06-10T00:00:00"/>
    <d v="2025-06-10T00:00:00"/>
    <s v="Arts &amp; Letters Live"/>
    <x v="0"/>
    <s v="Moody Performance Hall"/>
    <s v="2520 Flora St."/>
    <n v="75201"/>
    <n v="1"/>
    <n v="678"/>
    <m/>
    <n v="678"/>
    <m/>
  </r>
  <r>
    <x v="16"/>
    <x v="0"/>
    <d v="2025-06-10T00:00:00"/>
    <d v="2025-06-18T00:00:00"/>
    <s v="All Access Art Offsite"/>
    <x v="0"/>
    <s v="Bachman Therapeutic Recreation Center"/>
    <s v="2750 Bachman Dr"/>
    <n v="75220"/>
    <n v="2"/>
    <m/>
    <n v="51"/>
    <n v="51"/>
    <m/>
  </r>
  <r>
    <x v="21"/>
    <x v="0"/>
    <d v="2025-06-10T00:00:00"/>
    <d v="2025-06-10T00:00:00"/>
    <s v="Discover Art"/>
    <x v="0"/>
    <s v="Moss Haven Elementary School "/>
    <s v="9602 Mos Farm Ln."/>
    <n v="75243"/>
    <n v="1"/>
    <n v="0"/>
    <n v="25"/>
    <n v="25"/>
    <m/>
  </r>
  <r>
    <x v="24"/>
    <x v="0"/>
    <d v="2025-06-10T00:00:00"/>
    <d v="2025-06-10T00:00:00"/>
    <s v="Outreach Demo: Thermal Reactions"/>
    <x v="0"/>
    <s v="Uplift Atlas Preparatory"/>
    <s v="4600 Bryan Street"/>
    <s v="75204"/>
    <n v="1"/>
    <m/>
    <n v="78"/>
    <n v="78"/>
    <m/>
  </r>
  <r>
    <x v="24"/>
    <x v="0"/>
    <d v="2025-06-10T00:00:00"/>
    <d v="2025-06-10T00:00:00"/>
    <s v="Outreach Lab: Amazing Animals"/>
    <x v="0"/>
    <s v="Cityscape Schools"/>
    <s v="6211 East Grand Ave"/>
    <s v="75223"/>
    <n v="1"/>
    <m/>
    <n v="46"/>
    <n v="46"/>
    <m/>
  </r>
  <r>
    <x v="24"/>
    <x v="0"/>
    <d v="2025-06-10T00:00:00"/>
    <d v="2025-06-10T00:00:00"/>
    <s v="TECH Truck "/>
    <x v="0"/>
    <s v="Dallas Public Library - Timberglen Branch"/>
    <s v="18505 Midway Rd"/>
    <s v="75287"/>
    <n v="1"/>
    <m/>
    <n v="20"/>
    <n v="20"/>
    <m/>
  </r>
  <r>
    <x v="24"/>
    <x v="0"/>
    <d v="2025-06-10T00:00:00"/>
    <d v="2025-06-10T00:00:00"/>
    <s v="TECH Truck "/>
    <x v="0"/>
    <s v="Dallas Public Library - Pleasant Grove Branch"/>
    <s v="7310 Lake June Rd"/>
    <s v="75217"/>
    <n v="1"/>
    <m/>
    <n v="120"/>
    <n v="120"/>
    <m/>
  </r>
  <r>
    <x v="26"/>
    <x v="2"/>
    <d v="2025-06-10T00:00:00"/>
    <d v="2025-06-10T00:00:00"/>
    <s v="40th Annual Summer Youth Art Inst"/>
    <x v="0"/>
    <s v="Arena"/>
    <s v="650 S. Griffin Street"/>
    <n v="75201"/>
    <n v="1"/>
    <n v="0"/>
    <n v="411"/>
    <n v="411"/>
    <m/>
  </r>
  <r>
    <x v="26"/>
    <x v="3"/>
    <d v="2025-06-10T00:00:00"/>
    <d v="2025-06-10T00:00:00"/>
    <s v="Summer Inst. Parents Meeting"/>
    <x v="0"/>
    <s v="Arena"/>
    <s v="650 S. Griffin Street"/>
    <n v="75201"/>
    <n v="1"/>
    <m/>
    <n v="326"/>
    <n v="326"/>
    <m/>
  </r>
  <r>
    <x v="26"/>
    <x v="3"/>
    <d v="2025-06-10T00:00:00"/>
    <d v="2025-06-10T00:00:00"/>
    <s v="Urban League Young Professionals"/>
    <x v="0"/>
    <s v="TBAAL "/>
    <s v="1309 Canton Street"/>
    <n v="75202"/>
    <n v="1"/>
    <n v="0"/>
    <n v="38"/>
    <n v="38"/>
    <m/>
  </r>
  <r>
    <x v="26"/>
    <x v="5"/>
    <d v="2025-06-10T00:00:00"/>
    <d v="2025-06-10T00:00:00"/>
    <s v="Southern Baptist Program"/>
    <x v="0"/>
    <s v="TBAAL "/>
    <s v="1309 Canton Street"/>
    <n v="75202"/>
    <n v="1"/>
    <n v="1489"/>
    <n v="0"/>
    <n v="1489"/>
    <m/>
  </r>
  <r>
    <x v="37"/>
    <x v="0"/>
    <d v="2025-06-10T00:00:00"/>
    <d v="2025-06-10T00:00:00"/>
    <s v="Stone Soup Emerging Voices"/>
    <x v="0"/>
    <s v="The Writer's Garret"/>
    <s v="215 S. Tyler St."/>
    <n v="75208"/>
    <n v="1"/>
    <n v="0"/>
    <n v="7"/>
    <n v="7"/>
    <m/>
  </r>
  <r>
    <x v="31"/>
    <x v="1"/>
    <d v="2025-06-10T00:00:00"/>
    <d v="2025-06-10T00:00:00"/>
    <s v="Disney Pride Rehearsal"/>
    <x v="0"/>
    <s v="First Presbyterian Church"/>
    <s v="1835 Young Street"/>
    <n v="75201"/>
    <n v="1"/>
    <n v="200"/>
    <n v="0"/>
    <n v="200"/>
    <m/>
  </r>
  <r>
    <x v="43"/>
    <x v="5"/>
    <d v="2025-06-10T00:00:00"/>
    <d v="2025-06-10T00:00:00"/>
    <s v="Concerts for Seniors - Dallas Area"/>
    <x v="0"/>
    <s v="Highlands of Dallas"/>
    <s v="9009 Forest Lane"/>
    <s v="75243"/>
    <n v="1"/>
    <n v="0"/>
    <n v="30"/>
    <n v="30"/>
    <m/>
  </r>
  <r>
    <x v="43"/>
    <x v="5"/>
    <d v="2025-06-10T00:00:00"/>
    <d v="2025-06-10T00:00:00"/>
    <s v="Concerts for Seniors - Dallas Area"/>
    <x v="0"/>
    <s v="Highlands of Dallas"/>
    <s v="9009 Forest Lane"/>
    <s v="75243"/>
    <n v="1"/>
    <n v="0"/>
    <n v="30"/>
    <n v="30"/>
    <m/>
  </r>
  <r>
    <x v="43"/>
    <x v="5"/>
    <d v="2025-06-10T00:00:00"/>
    <d v="2025-06-10T00:00:00"/>
    <s v="Concerts for Seniors - Dallas Area"/>
    <x v="0"/>
    <s v="Grove Hill Funeral Home"/>
    <s v="3920 Samuell Blvd."/>
    <s v="75228"/>
    <n v="1"/>
    <n v="0"/>
    <n v="30"/>
    <n v="30"/>
    <m/>
  </r>
  <r>
    <x v="43"/>
    <x v="5"/>
    <d v="2025-06-10T00:00:00"/>
    <d v="2025-06-10T00:00:00"/>
    <s v="Concerts for Seniors - Dallas Area"/>
    <x v="0"/>
    <s v="Grove Hill Funeral Home"/>
    <s v="3920 Samuell Blvd."/>
    <s v="75228"/>
    <n v="1"/>
    <n v="0"/>
    <n v="30"/>
    <n v="30"/>
    <m/>
  </r>
  <r>
    <x v="37"/>
    <x v="0"/>
    <d v="2025-06-10T00:00:00"/>
    <d v="2025-06-10T00:00:00"/>
    <s v="2425-102A Cancer Support North Texas"/>
    <x v="1"/>
    <s v="Virtual"/>
    <s v="Virtual"/>
    <s v="Virtual"/>
    <n v="1"/>
    <n v="6"/>
    <n v="6"/>
    <n v="6"/>
    <m/>
  </r>
  <r>
    <x v="14"/>
    <x v="0"/>
    <d v="2025-06-11T00:00:00"/>
    <d v="2025-06-11T00:00:00"/>
    <s v="CLIC BrightLife"/>
    <x v="1"/>
    <s v="The Sixth Floor Museum at Dealey Plaza"/>
    <s v="411 Elm Street"/>
    <n v="75202"/>
    <n v="1"/>
    <n v="450"/>
    <n v="0"/>
    <n v="450"/>
    <m/>
  </r>
  <r>
    <x v="0"/>
    <x v="0"/>
    <d v="2025-06-11T00:00:00"/>
    <d v="2025-06-11T00:00:00"/>
    <s v="Senior Ballet Folklorico Company"/>
    <x v="0"/>
    <s v="Exall Park Recreation Center"/>
    <s v="1355 Adair St, Dallas, TX"/>
    <n v="75204"/>
    <n v="1"/>
    <n v="3"/>
    <n v="0"/>
    <n v="3"/>
    <m/>
  </r>
  <r>
    <x v="0"/>
    <x v="1"/>
    <d v="2025-06-11T00:00:00"/>
    <d v="2025-06-11T00:00:00"/>
    <s v="Junior Professional Company"/>
    <x v="0"/>
    <s v="Anita Martinez Recreation Center"/>
    <s v="3212 N Winnetka Ave, Dallas, TX 75212"/>
    <m/>
    <n v="1"/>
    <n v="12"/>
    <n v="0"/>
    <n v="12"/>
    <m/>
  </r>
  <r>
    <x v="9"/>
    <x v="0"/>
    <d v="2025-06-11T00:00:00"/>
    <d v="2025-06-11T00:00:00"/>
    <s v="SOY: Theatre 7-10 "/>
    <x v="0"/>
    <s v="Oak Cliff Cultural Center "/>
    <s v="223 Jefferson Blvd. Dallas "/>
    <n v="75208"/>
    <n v="1"/>
    <m/>
    <n v="31"/>
    <n v="31"/>
    <m/>
  </r>
  <r>
    <x v="9"/>
    <x v="0"/>
    <d v="2025-06-11T00:00:00"/>
    <d v="2025-06-11T00:00:00"/>
    <s v="SOY: Theatre 11-14"/>
    <x v="0"/>
    <s v="Oak Cliff Cultural Center "/>
    <s v="223 Jefferson Blvd. Dallas "/>
    <n v="75208"/>
    <n v="1"/>
    <m/>
    <n v="26"/>
    <n v="26"/>
    <m/>
  </r>
  <r>
    <x v="9"/>
    <x v="0"/>
    <d v="2025-06-11T00:00:00"/>
    <d v="2025-06-11T00:00:00"/>
    <s v="SOY: Music 7-10"/>
    <x v="0"/>
    <s v="Oak Cliff Cultural Center "/>
    <s v="223 Jefferson Blvd. Dallas "/>
    <n v="75208"/>
    <n v="1"/>
    <m/>
    <n v="31"/>
    <n v="31"/>
    <m/>
  </r>
  <r>
    <x v="9"/>
    <x v="0"/>
    <d v="2025-06-11T00:00:00"/>
    <d v="2025-06-11T00:00:00"/>
    <s v="SOY: Music 11- 14"/>
    <x v="0"/>
    <s v="Oak Cliff Cultural Center "/>
    <s v="223 Jefferson Blvd. Dallas "/>
    <n v="75208"/>
    <n v="1"/>
    <m/>
    <n v="26"/>
    <n v="26"/>
    <m/>
  </r>
  <r>
    <x v="9"/>
    <x v="0"/>
    <d v="2025-06-11T00:00:00"/>
    <d v="2025-06-11T00:00:00"/>
    <s v="SOY: Visual Arts 7-10"/>
    <x v="0"/>
    <s v="Oak Cliff Cultural Center "/>
    <s v="223 Jefferson Blvd. Dallas "/>
    <n v="75208"/>
    <n v="1"/>
    <m/>
    <n v="31"/>
    <n v="31"/>
    <m/>
  </r>
  <r>
    <x v="9"/>
    <x v="0"/>
    <d v="2025-06-11T00:00:00"/>
    <d v="2025-06-11T00:00:00"/>
    <s v="SOY: Visual Arts 11-14"/>
    <x v="0"/>
    <s v="Oak Cliff Cultural Center "/>
    <s v="223 Jefferson Blvd. Dallas "/>
    <n v="75208"/>
    <n v="1"/>
    <m/>
    <n v="26"/>
    <n v="26"/>
    <m/>
  </r>
  <r>
    <x v="9"/>
    <x v="0"/>
    <d v="2025-06-11T00:00:00"/>
    <d v="2025-06-11T00:00:00"/>
    <s v="SOY: Dance 7-10"/>
    <x v="0"/>
    <s v="Oak Cliff Cultural Center "/>
    <s v="223 Jefferson Blvd. Dallas "/>
    <n v="75208"/>
    <n v="1"/>
    <m/>
    <n v="31"/>
    <n v="31"/>
    <m/>
  </r>
  <r>
    <x v="9"/>
    <x v="0"/>
    <d v="2025-06-11T00:00:00"/>
    <d v="2025-06-11T00:00:00"/>
    <s v="SOY: Dance 11-14"/>
    <x v="0"/>
    <s v="Oak Cliff Cultural Center "/>
    <s v="223 Jefferson Blvd. Dallas "/>
    <n v="75208"/>
    <n v="1"/>
    <m/>
    <n v="26"/>
    <n v="26"/>
    <m/>
  </r>
  <r>
    <x v="9"/>
    <x v="0"/>
    <d v="2025-06-11T00:00:00"/>
    <d v="2025-06-11T00:00:00"/>
    <s v="SOY: Filming Student Leaders"/>
    <x v="0"/>
    <s v="Oak Cliff Cultural Center "/>
    <s v="223 Jefferson Blvd. Dallas "/>
    <n v="75208"/>
    <n v="1"/>
    <m/>
    <n v="19"/>
    <n v="19"/>
    <m/>
  </r>
  <r>
    <x v="9"/>
    <x v="0"/>
    <d v="2025-06-11T00:00:00"/>
    <d v="2025-06-11T00:00:00"/>
    <s v="SOY: Theatre Student Leaders"/>
    <x v="0"/>
    <s v="Oak Cliff Cultural Center "/>
    <s v="223 Jefferson Blvd. Dallas "/>
    <n v="75208"/>
    <n v="1"/>
    <m/>
    <n v="19"/>
    <n v="19"/>
    <m/>
  </r>
  <r>
    <x v="16"/>
    <x v="0"/>
    <d v="2025-06-11T00:00:00"/>
    <d v="2025-06-20T00:00:00"/>
    <s v="Toddler Art"/>
    <x v="0"/>
    <s v="Dallas Museum of Art"/>
    <s v="1717 N Harwood"/>
    <n v="75201"/>
    <n v="3"/>
    <n v="53"/>
    <m/>
    <n v="53"/>
    <m/>
  </r>
  <r>
    <x v="21"/>
    <x v="2"/>
    <d v="2025-06-11T00:00:00"/>
    <d v="2025-06-25T00:00:00"/>
    <s v="Discover Dance"/>
    <x v="0"/>
    <s v="Frazier Revitalization"/>
    <s v="4716 Elsie Fay Heggins St."/>
    <n v="75210"/>
    <n v="1"/>
    <n v="0"/>
    <n v="25"/>
    <n v="25"/>
    <m/>
  </r>
  <r>
    <x v="48"/>
    <x v="0"/>
    <d v="2025-06-11T00:00:00"/>
    <d v="2025-06-11T00:00:00"/>
    <s v="Exhibition of Visions"/>
    <x v="0"/>
    <s v="Executive Suites"/>
    <s v="2904 Floyd St"/>
    <n v="75204"/>
    <n v="1"/>
    <n v="0"/>
    <n v="10"/>
    <n v="10"/>
    <m/>
  </r>
  <r>
    <x v="24"/>
    <x v="0"/>
    <d v="2025-06-11T00:00:00"/>
    <d v="2025-06-11T00:00:00"/>
    <s v="Outreach Lab: Dig Those Dinos"/>
    <x v="0"/>
    <s v="Cityscape Schools"/>
    <s v="6211 East Grand Ave"/>
    <s v="75223"/>
    <n v="1"/>
    <m/>
    <n v="46"/>
    <n v="46"/>
    <m/>
  </r>
  <r>
    <x v="24"/>
    <x v="0"/>
    <d v="2025-06-11T00:00:00"/>
    <d v="2025-06-11T00:00:00"/>
    <s v="TECH Truck "/>
    <x v="0"/>
    <s v="Dallas Public Library - Bachman Lake Branch"/>
    <s v="9480 Webb Chapel Rd"/>
    <s v="75220"/>
    <n v="1"/>
    <m/>
    <n v="20"/>
    <n v="20"/>
    <m/>
  </r>
  <r>
    <x v="24"/>
    <x v="0"/>
    <d v="2025-06-11T00:00:00"/>
    <d v="2025-06-11T00:00:00"/>
    <s v="TECH Truck "/>
    <x v="0"/>
    <s v="Dallas Public Library - North Oak Cliff Branch"/>
    <s v="302 W 10th St"/>
    <s v="75208"/>
    <n v="1"/>
    <m/>
    <n v="50"/>
    <n v="50"/>
    <m/>
  </r>
  <r>
    <x v="26"/>
    <x v="2"/>
    <d v="2025-06-11T00:00:00"/>
    <d v="2025-06-11T00:00:00"/>
    <s v="40th Annual Summer Youth Art Inst"/>
    <x v="0"/>
    <s v="TBAAL "/>
    <s v="1309 Canton Street"/>
    <n v="75201"/>
    <n v="1"/>
    <n v="0"/>
    <n v="364"/>
    <n v="364"/>
    <m/>
  </r>
  <r>
    <x v="32"/>
    <x v="8"/>
    <d v="2025-06-11T00:00:00"/>
    <d v="2025-06-11T00:00:00"/>
    <s v="USAFF co-presents NT LIVE: &quot;A Streetcar Named Desire&quot; (presented with the Angelika Dallas)"/>
    <x v="0"/>
    <s v="Angelika Film Center Dallas"/>
    <s v="5321 E Mockingbird Ln"/>
    <n v="75206"/>
    <n v="1"/>
    <n v="29"/>
    <n v="0"/>
    <n v="29"/>
    <m/>
  </r>
  <r>
    <x v="40"/>
    <x v="10"/>
    <s v="N/A"/>
    <s v="N/A"/>
    <s v="NO EVENTS JUNE 2025"/>
    <x v="2"/>
    <m/>
    <m/>
    <m/>
    <m/>
    <m/>
    <m/>
    <n v="0"/>
    <m/>
  </r>
  <r>
    <x v="32"/>
    <x v="8"/>
    <d v="2025-06-11T00:00:00"/>
    <d v="2025-06-11T00:00:00"/>
    <s v="KidFilm/USAFF co-presents Studio Ghibli Fest screening of &quot;From Up On Poppy Hill&quot; (presented with the Angelika Dallas)"/>
    <x v="0"/>
    <s v="Angelika Film Center Dallas"/>
    <s v="5321 E Mockingbird Ln"/>
    <n v="75206"/>
    <n v="1"/>
    <n v="27"/>
    <n v="0"/>
    <n v="27"/>
    <m/>
  </r>
  <r>
    <x v="11"/>
    <x v="5"/>
    <d v="2025-06-11T00:00:00"/>
    <d v="2025-06-30T00:00:00"/>
    <s v="Importance of Being Earnest Performances"/>
    <x v="0"/>
    <s v="Samuel Grand Amphitheater"/>
    <s v="1500 Tenison PKWY"/>
    <n v="75223"/>
    <n v="8"/>
    <n v="820"/>
    <n v="619"/>
    <n v="1439"/>
    <m/>
  </r>
  <r>
    <x v="18"/>
    <x v="0"/>
    <d v="2025-06-11T00:00:00"/>
    <d v="2025-06-11T00:00:00"/>
    <s v="Bachata Evolution - Dance Social"/>
    <x v="0"/>
    <s v="La Cantera Arts Conservatory"/>
    <s v="1050 N Westmoreland #328"/>
    <n v="75211"/>
    <n v="1"/>
    <n v="0"/>
    <n v="65"/>
    <n v="65"/>
    <m/>
  </r>
  <r>
    <x v="43"/>
    <x v="5"/>
    <d v="2025-06-12T00:00:00"/>
    <d v="2025-06-12T00:00:00"/>
    <s v="Concerts for Seniors - Dallas Area"/>
    <x v="0"/>
    <s v="C.C. Young: Vista 6th Floor"/>
    <s v="4847 W. Lawther Drive"/>
    <s v="75214"/>
    <n v="1"/>
    <n v="0"/>
    <n v="14"/>
    <n v="14"/>
    <m/>
  </r>
  <r>
    <x v="43"/>
    <x v="5"/>
    <d v="2025-06-12T00:00:00"/>
    <d v="2025-06-12T00:00:00"/>
    <s v="Concerts for Seniors - Dallas Area"/>
    <x v="0"/>
    <s v="C.C. Young: Vista 5th Floor"/>
    <s v="4847 W. Lawther Drive"/>
    <s v="75214"/>
    <n v="1"/>
    <n v="0"/>
    <n v="12"/>
    <n v="12"/>
    <m/>
  </r>
  <r>
    <x v="44"/>
    <x v="5"/>
    <d v="2025-06-12T00:00:00"/>
    <d v="2025-06-12T00:00:00"/>
    <s v="Art House Exchange"/>
    <x v="0"/>
    <s v="Wayward Coffee Co. "/>
    <s v="2025 E Irving Blvd #102"/>
    <n v="75207"/>
    <n v="1"/>
    <n v="0"/>
    <n v="100"/>
    <n v="100"/>
    <m/>
  </r>
  <r>
    <x v="0"/>
    <x v="1"/>
    <d v="2025-06-12T00:00:00"/>
    <d v="2025-06-12T00:00:00"/>
    <s v="Children's Professional Ballet Folklorico Company"/>
    <x v="0"/>
    <s v="Anita Martinez Recreation Center"/>
    <s v="3212 N Winnetka Ave, Dallas, TX 75212"/>
    <m/>
    <n v="1"/>
    <n v="11"/>
    <n v="0"/>
    <n v="11"/>
    <m/>
  </r>
  <r>
    <x v="9"/>
    <x v="0"/>
    <d v="2025-06-12T00:00:00"/>
    <d v="2025-06-12T00:00:00"/>
    <s v="SOY: Theatre 7-10 "/>
    <x v="0"/>
    <s v="Oak Cliff Cultural Center "/>
    <s v="223 Jefferson Blvd. Dallas "/>
    <n v="75208"/>
    <n v="1"/>
    <m/>
    <n v="31"/>
    <n v="31"/>
    <m/>
  </r>
  <r>
    <x v="9"/>
    <x v="0"/>
    <d v="2025-06-12T00:00:00"/>
    <d v="2025-06-12T00:00:00"/>
    <s v="SOY: Theatre 11-14"/>
    <x v="0"/>
    <s v="Oak Cliff Cultural Center "/>
    <s v="223 Jefferson Blvd. Dallas "/>
    <n v="75208"/>
    <n v="1"/>
    <m/>
    <n v="26"/>
    <n v="26"/>
    <m/>
  </r>
  <r>
    <x v="9"/>
    <x v="0"/>
    <d v="2025-06-12T00:00:00"/>
    <d v="2025-06-12T00:00:00"/>
    <s v="SOY: Music 7-10"/>
    <x v="0"/>
    <s v="Oak Cliff Cultural Center "/>
    <s v="223 Jefferson Blvd. Dallas "/>
    <n v="75208"/>
    <n v="1"/>
    <m/>
    <n v="31"/>
    <n v="31"/>
    <m/>
  </r>
  <r>
    <x v="9"/>
    <x v="0"/>
    <d v="2025-06-12T00:00:00"/>
    <d v="2025-06-12T00:00:00"/>
    <s v="SOY: Music 11- 14"/>
    <x v="0"/>
    <s v="Oak Cliff Cultural Center "/>
    <s v="223 Jefferson Blvd. Dallas "/>
    <n v="75208"/>
    <n v="1"/>
    <m/>
    <n v="26"/>
    <n v="26"/>
    <m/>
  </r>
  <r>
    <x v="20"/>
    <x v="0"/>
    <d v="2025-06-12T00:00:00"/>
    <d v="2025-06-26T00:00:00"/>
    <s v="Verizon Small Business Digital Resources Workshop"/>
    <x v="1"/>
    <s v="African American Museum"/>
    <s v="3536 Grand Avenue"/>
    <n v="75210"/>
    <n v="2"/>
    <m/>
    <n v="123"/>
    <n v="123"/>
    <m/>
  </r>
  <r>
    <x v="9"/>
    <x v="0"/>
    <d v="2025-06-12T00:00:00"/>
    <d v="2025-06-12T00:00:00"/>
    <s v="SOY: Visual Arts 7-10"/>
    <x v="0"/>
    <s v="Oak Cliff Cultural Center "/>
    <s v="223 Jefferson Blvd. Dallas "/>
    <n v="75208"/>
    <n v="1"/>
    <m/>
    <n v="31"/>
    <n v="31"/>
    <m/>
  </r>
  <r>
    <x v="9"/>
    <x v="0"/>
    <d v="2025-06-12T00:00:00"/>
    <d v="2025-06-12T00:00:00"/>
    <s v="SOY: Visual Arts 11-14"/>
    <x v="0"/>
    <s v="Oak Cliff Cultural Center "/>
    <s v="223 Jefferson Blvd. Dallas "/>
    <n v="75208"/>
    <n v="1"/>
    <m/>
    <n v="26"/>
    <n v="26"/>
    <m/>
  </r>
  <r>
    <x v="9"/>
    <x v="0"/>
    <d v="2025-06-12T00:00:00"/>
    <d v="2025-06-12T00:00:00"/>
    <s v="SOY: Dance 7-10"/>
    <x v="0"/>
    <s v="Oak Cliff Cultural Center "/>
    <s v="223 Jefferson Blvd. Dallas "/>
    <n v="75208"/>
    <n v="1"/>
    <m/>
    <n v="31"/>
    <n v="31"/>
    <m/>
  </r>
  <r>
    <x v="9"/>
    <x v="0"/>
    <d v="2025-06-12T00:00:00"/>
    <d v="2025-06-12T00:00:00"/>
    <s v="SOY: Dance 11-14"/>
    <x v="0"/>
    <s v="Oak Cliff Cultural Center "/>
    <s v="223 Jefferson Blvd. Dallas "/>
    <n v="75208"/>
    <n v="1"/>
    <m/>
    <n v="26"/>
    <n v="26"/>
    <m/>
  </r>
  <r>
    <x v="9"/>
    <x v="0"/>
    <d v="2025-06-12T00:00:00"/>
    <d v="2025-06-12T00:00:00"/>
    <s v="SOY: Filming Student Leaders"/>
    <x v="0"/>
    <s v="Oak Cliff Cultural Center "/>
    <s v="223 Jefferson Blvd. Dallas "/>
    <n v="75208"/>
    <n v="1"/>
    <m/>
    <n v="19"/>
    <n v="19"/>
    <m/>
  </r>
  <r>
    <x v="9"/>
    <x v="0"/>
    <d v="2025-06-12T00:00:00"/>
    <d v="2025-06-12T00:00:00"/>
    <s v="SOY: Leadirship SL"/>
    <x v="0"/>
    <s v="Oak Cliff Cultural Center "/>
    <s v="223 Jefferson Blvd. Dallas "/>
    <n v="75208"/>
    <n v="1"/>
    <m/>
    <n v="19"/>
    <n v="19"/>
    <m/>
  </r>
  <r>
    <x v="16"/>
    <x v="0"/>
    <d v="2025-06-12T00:00:00"/>
    <d v="2025-06-12T00:00:00"/>
    <s v="Adult Program"/>
    <x v="0"/>
    <s v="New Friends New Life"/>
    <s v="1215 Skiles St Ste 202D"/>
    <n v="75204"/>
    <n v="1"/>
    <m/>
    <n v="12"/>
    <n v="12"/>
    <m/>
  </r>
  <r>
    <x v="16"/>
    <x v="0"/>
    <d v="2025-06-12T00:00:00"/>
    <d v="2025-06-12T00:00:00"/>
    <s v="Citywide Youth Program"/>
    <x v="0"/>
    <s v="Willie B Johnson Recreation Center"/>
    <s v="12225 Willowdell Dr"/>
    <n v="75243"/>
    <n v="1"/>
    <m/>
    <n v="36"/>
    <n v="36"/>
    <m/>
  </r>
  <r>
    <x v="16"/>
    <x v="0"/>
    <d v="2025-06-12T00:00:00"/>
    <d v="2025-06-14T00:00:00"/>
    <s v="Arturo's Art &amp; Me"/>
    <x v="0"/>
    <s v="Dallas Museum of Art"/>
    <s v="1717 N Harwood"/>
    <n v="75201"/>
    <n v="3"/>
    <n v="41"/>
    <m/>
    <n v="41"/>
    <m/>
  </r>
  <r>
    <x v="51"/>
    <x v="0"/>
    <d v="2025-06-12T00:00:00"/>
    <d v="2025-06-27T00:00:00"/>
    <s v="Voyager I"/>
    <x v="0"/>
    <s v="Uplift Williams"/>
    <s v="1750 Viceroy Dr, Dallas"/>
    <n v="75235"/>
    <n v="10"/>
    <n v="0"/>
    <n v="87"/>
    <n v="87"/>
    <m/>
  </r>
  <r>
    <x v="24"/>
    <x v="0"/>
    <d v="2025-06-12T00:00:00"/>
    <d v="2025-06-12T00:00:00"/>
    <s v="Outreach Lab: Engineers, Assemble!"/>
    <x v="0"/>
    <s v="Our Lady of Perpetual Help School"/>
    <s v="7625 Cortland Ave"/>
    <s v="75235"/>
    <n v="1"/>
    <m/>
    <n v="38"/>
    <n v="38"/>
    <m/>
  </r>
  <r>
    <x v="24"/>
    <x v="0"/>
    <d v="2025-06-12T00:00:00"/>
    <d v="2025-06-12T00:00:00"/>
    <s v="TECH Truck "/>
    <x v="0"/>
    <s v="Dallas Public Library - Highland Hills Branch"/>
    <s v="6200 Bonnie View Rd"/>
    <s v="75241"/>
    <n v="1"/>
    <m/>
    <n v="22"/>
    <n v="22"/>
    <m/>
  </r>
  <r>
    <x v="47"/>
    <x v="5"/>
    <d v="2025-06-12T00:00:00"/>
    <d v="2025-06-12T00:00:00"/>
    <s v="State Fair Community Show/Tell Presentation "/>
    <x v="0"/>
    <s v="Briscoe Carpenter Livestock Center"/>
    <s v="1403 Washington St"/>
    <n v="75210"/>
    <n v="1"/>
    <n v="0"/>
    <n v="150"/>
    <n v="150"/>
    <m/>
  </r>
  <r>
    <x v="26"/>
    <x v="2"/>
    <d v="2025-06-12T00:00:00"/>
    <d v="2025-06-12T00:00:00"/>
    <s v="40th Annual Summer Youth Art Inst"/>
    <x v="0"/>
    <s v="TBAAL "/>
    <s v="1309 Canton Street"/>
    <n v="75201"/>
    <n v="1"/>
    <n v="0"/>
    <n v="384"/>
    <n v="384"/>
    <m/>
  </r>
  <r>
    <x v="26"/>
    <x v="1"/>
    <d v="2025-06-12T00:00:00"/>
    <d v="2025-06-12T00:00:00"/>
    <s v="Young Unpluged"/>
    <x v="0"/>
    <s v="TBAAL "/>
    <s v="1309 Canton Street"/>
    <n v="75201"/>
    <n v="1"/>
    <n v="0"/>
    <n v="0"/>
    <n v="0"/>
    <m/>
  </r>
  <r>
    <x v="35"/>
    <x v="5"/>
    <d v="2025-06-12T00:00:00"/>
    <d v="2025-06-29T00:00:00"/>
    <s v="An Iliad"/>
    <x v="0"/>
    <s v="Undermain Theatre Mainstage"/>
    <s v="3200 Main Street"/>
    <n v="75226"/>
    <n v="12"/>
    <n v="475"/>
    <n v="35"/>
    <n v="510"/>
    <m/>
  </r>
  <r>
    <x v="35"/>
    <x v="0"/>
    <d v="2025-06-12T00:00:00"/>
    <d v="2025-06-29T00:00:00"/>
    <s v="An Iliad Audience Talkback/Worshop"/>
    <x v="0"/>
    <s v="Undermain Theatre Mainstage"/>
    <s v="3200 Main Street"/>
    <n v="75226"/>
    <n v="3"/>
    <n v="0"/>
    <n v="80"/>
    <n v="80"/>
    <m/>
  </r>
  <r>
    <x v="35"/>
    <x v="3"/>
    <d v="2025-06-12T00:00:00"/>
    <d v="2025-06-12T00:00:00"/>
    <s v="An Iliad Audience Welcome"/>
    <x v="0"/>
    <s v="Undermain Theatre Mainstage"/>
    <s v="3200 Main Street"/>
    <n v="75226"/>
    <n v="1"/>
    <n v="0"/>
    <n v="45"/>
    <n v="45"/>
    <m/>
  </r>
  <r>
    <x v="54"/>
    <x v="1"/>
    <d v="2025-06-12T00:00:00"/>
    <d v="2025-06-16T00:00:00"/>
    <s v="Imagine"/>
    <x v="0"/>
    <s v="Uptown Players Offices"/>
    <s v="1327 Motor Circle"/>
    <n v="75207"/>
    <n v="2"/>
    <n v="0"/>
    <n v="10"/>
    <n v="10"/>
    <m/>
  </r>
  <r>
    <x v="32"/>
    <x v="8"/>
    <d v="2025-06-12T00:00:00"/>
    <d v="2025-06-12T00:00:00"/>
    <s v="KidFilm/USAFF co-presents Studio Ghibli Fest screening of &quot;From Up On Poppy Hill&quot; (presented with the Angelika Dallas)"/>
    <x v="0"/>
    <s v="Angelika Film Center Dallas"/>
    <s v="5321 E Mockingbird Ln"/>
    <n v="75206"/>
    <n v="1"/>
    <n v="9"/>
    <n v="0"/>
    <n v="9"/>
    <m/>
  </r>
  <r>
    <x v="3"/>
    <x v="5"/>
    <d v="2025-06-13T00:00:00"/>
    <d v="2025-06-22T00:00:00"/>
    <s v="Emerge Presents: Putnam Spelling Bee"/>
    <x v="0"/>
    <n v="723"/>
    <s v="723 Fort Worth Avenue"/>
    <n v="75208"/>
    <n v="5"/>
    <n v="196"/>
    <n v="24"/>
    <n v="220"/>
    <m/>
  </r>
  <r>
    <x v="9"/>
    <x v="0"/>
    <d v="2025-06-13T00:00:00"/>
    <d v="2025-06-13T00:00:00"/>
    <s v="SOY: Theatre 7-10 "/>
    <x v="0"/>
    <s v="Oak Cliff Cultural Center "/>
    <s v="223 Jefferson Blvd. Dallas "/>
    <n v="75208"/>
    <n v="1"/>
    <m/>
    <n v="31"/>
    <n v="31"/>
    <m/>
  </r>
  <r>
    <x v="9"/>
    <x v="0"/>
    <d v="2025-06-13T00:00:00"/>
    <d v="2025-06-13T00:00:00"/>
    <s v="SOY: Theatre 11-14"/>
    <x v="0"/>
    <s v="Oak Cliff Cultural Center "/>
    <s v="223 Jefferson Blvd. Dallas "/>
    <n v="75208"/>
    <n v="1"/>
    <m/>
    <n v="26"/>
    <n v="26"/>
    <m/>
  </r>
  <r>
    <x v="9"/>
    <x v="0"/>
    <d v="2025-06-13T00:00:00"/>
    <d v="2025-06-13T00:00:00"/>
    <s v="SOY: Music 7-10"/>
    <x v="0"/>
    <s v="Oak Cliff Cultural Center "/>
    <s v="223 Jefferson Blvd. Dallas "/>
    <n v="75208"/>
    <n v="1"/>
    <m/>
    <n v="31"/>
    <n v="31"/>
    <m/>
  </r>
  <r>
    <x v="9"/>
    <x v="0"/>
    <d v="2025-06-13T00:00:00"/>
    <d v="2025-06-13T00:00:00"/>
    <s v="SOY: Music 11- 14"/>
    <x v="0"/>
    <s v="Oak Cliff Cultural Center "/>
    <s v="223 Jefferson Blvd. Dallas "/>
    <n v="75208"/>
    <n v="1"/>
    <m/>
    <n v="26"/>
    <n v="26"/>
    <m/>
  </r>
  <r>
    <x v="9"/>
    <x v="0"/>
    <d v="2025-06-13T00:00:00"/>
    <d v="2025-06-13T00:00:00"/>
    <s v="SOY: Visual Arts 7-10"/>
    <x v="0"/>
    <s v="Oak Cliff Cultural Center "/>
    <s v="223 Jefferson Blvd. Dallas "/>
    <n v="75208"/>
    <n v="1"/>
    <m/>
    <n v="31"/>
    <n v="31"/>
    <m/>
  </r>
  <r>
    <x v="9"/>
    <x v="0"/>
    <d v="2025-06-13T00:00:00"/>
    <d v="2025-06-13T00:00:00"/>
    <s v="SOY: Visual Arts 11-14"/>
    <x v="0"/>
    <s v="Oak Cliff Cultural Center "/>
    <s v="223 Jefferson Blvd. Dallas "/>
    <n v="75208"/>
    <n v="1"/>
    <m/>
    <n v="26"/>
    <n v="26"/>
    <m/>
  </r>
  <r>
    <x v="9"/>
    <x v="0"/>
    <d v="2025-06-13T00:00:00"/>
    <d v="2025-06-13T00:00:00"/>
    <s v="SOY: Dance 7-10"/>
    <x v="0"/>
    <s v="Oak Cliff Cultural Center "/>
    <s v="223 Jefferson Blvd. Dallas "/>
    <n v="75208"/>
    <n v="1"/>
    <m/>
    <n v="31"/>
    <n v="31"/>
    <m/>
  </r>
  <r>
    <x v="9"/>
    <x v="0"/>
    <d v="2025-06-13T00:00:00"/>
    <d v="2025-06-13T00:00:00"/>
    <s v="SOY: Dance 11-14"/>
    <x v="0"/>
    <s v="Oak Cliff Cultural Center "/>
    <s v="223 Jefferson Blvd. Dallas "/>
    <n v="75208"/>
    <n v="1"/>
    <m/>
    <n v="26"/>
    <n v="26"/>
    <m/>
  </r>
  <r>
    <x v="9"/>
    <x v="0"/>
    <d v="2025-06-13T00:00:00"/>
    <d v="2025-06-13T00:00:00"/>
    <s v="SOY: Filming Student Leaders"/>
    <x v="0"/>
    <s v="Oak Cliff Cultural Center "/>
    <s v="223 Jefferson Blvd. Dallas "/>
    <n v="75208"/>
    <n v="1"/>
    <m/>
    <n v="19"/>
    <n v="19"/>
    <m/>
  </r>
  <r>
    <x v="9"/>
    <x v="0"/>
    <d v="2025-06-13T00:00:00"/>
    <d v="2025-06-13T00:00:00"/>
    <s v="SOY: Leadirship SL"/>
    <x v="0"/>
    <s v="Oak Cliff Cultural Center "/>
    <s v="223 Jefferson Blvd. Dallas "/>
    <n v="75208"/>
    <n v="1"/>
    <m/>
    <n v="19"/>
    <n v="19"/>
    <m/>
  </r>
  <r>
    <x v="13"/>
    <x v="4"/>
    <d v="2025-06-13T00:00:00"/>
    <d v="2025-06-13T00:00:00"/>
    <s v="After School Drama Classes- St. John's Episcopal School-performances"/>
    <x v="0"/>
    <s v="St. John's Episcopal School"/>
    <s v="848 Harter Rd"/>
    <n v="75218"/>
    <n v="2"/>
    <m/>
    <n v="83"/>
    <n v="83"/>
    <m/>
  </r>
  <r>
    <x v="16"/>
    <x v="0"/>
    <d v="2025-06-13T00:00:00"/>
    <d v="2025-06-13T00:00:00"/>
    <s v="Citywide Youth Program"/>
    <x v="0"/>
    <s v="Ronald McDonald House of Dallas"/>
    <s v="4707 Bengal St"/>
    <n v="75235"/>
    <n v="1"/>
    <m/>
    <n v="19"/>
    <n v="19"/>
    <m/>
  </r>
  <r>
    <x v="16"/>
    <x v="0"/>
    <d v="2025-06-13T00:00:00"/>
    <d v="2025-06-13T00:00:00"/>
    <s v="Senior Workshop"/>
    <x v="0"/>
    <s v="WellMed Redbird Square"/>
    <s v="3107 W Camp Wisdom Rd, Ste 170, Dallas, TX 75237"/>
    <n v="75237"/>
    <n v="1"/>
    <m/>
    <n v="8"/>
    <n v="8"/>
    <m/>
  </r>
  <r>
    <x v="24"/>
    <x v="0"/>
    <d v="2025-06-13T00:00:00"/>
    <d v="2025-06-13T00:00:00"/>
    <s v="Outreach Demo: Thermal Reactions"/>
    <x v="0"/>
    <s v="Texas Native Health"/>
    <s v="1283 Record Crossing Road"/>
    <s v="75235"/>
    <n v="1"/>
    <m/>
    <n v="41"/>
    <n v="41"/>
    <m/>
  </r>
  <r>
    <x v="24"/>
    <x v="0"/>
    <d v="2025-06-13T00:00:00"/>
    <d v="2025-06-13T00:00:00"/>
    <s v="Outreach Lab: Chemistry Detectives"/>
    <x v="0"/>
    <s v="Texas Native Health"/>
    <s v="1283 Record Crossing Road"/>
    <s v="75235"/>
    <n v="1"/>
    <m/>
    <n v="21"/>
    <n v="21"/>
    <m/>
  </r>
  <r>
    <x v="24"/>
    <x v="0"/>
    <d v="2025-06-13T00:00:00"/>
    <d v="2025-06-13T00:00:00"/>
    <s v="Outreach Lab: Solar Superstars"/>
    <x v="0"/>
    <s v="Texas Native Health"/>
    <s v="1283 Record Crossing Road"/>
    <s v="75235"/>
    <n v="1"/>
    <m/>
    <n v="21"/>
    <n v="21"/>
    <m/>
  </r>
  <r>
    <x v="24"/>
    <x v="0"/>
    <d v="2025-06-13T00:00:00"/>
    <d v="2025-06-13T00:00:00"/>
    <s v="TECH Truck "/>
    <x v="0"/>
    <s v="Dallas Public Library - Skillman Southwestern Branch"/>
    <s v="5707 Skillman St"/>
    <s v="75206"/>
    <n v="1"/>
    <m/>
    <n v="34"/>
    <n v="34"/>
    <m/>
  </r>
  <r>
    <x v="26"/>
    <x v="2"/>
    <d v="2025-06-13T00:00:00"/>
    <d v="2025-06-13T00:00:00"/>
    <s v="40th Annual Summer Youth Art Inst"/>
    <x v="0"/>
    <s v="TBAAL "/>
    <s v="1309 Canton Street"/>
    <n v="75201"/>
    <n v="1"/>
    <n v="0"/>
    <n v="414"/>
    <n v="414"/>
    <m/>
  </r>
  <r>
    <x v="26"/>
    <x v="5"/>
    <d v="2025-06-13T00:00:00"/>
    <d v="2025-06-13T00:00:00"/>
    <s v="Youth Unpluged Performance"/>
    <x v="0"/>
    <s v="TBAAL "/>
    <s v="1309 Canton Street"/>
    <n v="75201"/>
    <n v="1"/>
    <n v="124"/>
    <n v="0"/>
    <n v="124"/>
    <m/>
  </r>
  <r>
    <x v="11"/>
    <x v="5"/>
    <d v="2025-06-13T00:00:00"/>
    <d v="2025-06-13T00:00:00"/>
    <s v="Summer Camp A Performance"/>
    <x v="0"/>
    <s v="Samuel Grand Amphitheater"/>
    <s v="1500 Tenison PKWY"/>
    <n v="75223"/>
    <n v="1"/>
    <m/>
    <n v="65"/>
    <n v="65"/>
    <m/>
  </r>
  <r>
    <x v="18"/>
    <x v="5"/>
    <d v="2025-06-13T00:00:00"/>
    <d v="2025-06-13T00:00:00"/>
    <s v="Community Paint Project - Day 2"/>
    <x v="0"/>
    <s v="La Cantera Arts Conservatory"/>
    <s v="1050 N Westmoreland #328"/>
    <n v="75211"/>
    <n v="1"/>
    <n v="0"/>
    <n v="8"/>
    <n v="8"/>
    <m/>
  </r>
  <r>
    <x v="18"/>
    <x v="5"/>
    <d v="2025-06-13T00:00:00"/>
    <d v="2025-06-13T00:00:00"/>
    <s v="Stand Up Comedy Night"/>
    <x v="0"/>
    <s v="La Cantera Arts Conservatory"/>
    <s v="1050 N Westmoreland #328"/>
    <n v="75211"/>
    <n v="1"/>
    <n v="0"/>
    <n v="12"/>
    <n v="12"/>
    <m/>
  </r>
  <r>
    <x v="43"/>
    <x v="5"/>
    <d v="2025-06-14T00:00:00"/>
    <d v="2025-06-14T00:00:00"/>
    <s v="Concerts for Seniors - Dallas Area"/>
    <x v="0"/>
    <s v="Magnolia Home Forest Lane"/>
    <s v="6946 Forest Lane"/>
    <s v="75230"/>
    <n v="1"/>
    <n v="0"/>
    <n v="17"/>
    <n v="17"/>
    <m/>
  </r>
  <r>
    <x v="43"/>
    <x v="5"/>
    <d v="2025-06-14T00:00:00"/>
    <d v="2025-06-14T00:00:00"/>
    <s v="Concerts for Seniors - Dallas Area"/>
    <x v="0"/>
    <s v="Magnolia Home Forest Lane"/>
    <s v="6946 Forest Lane"/>
    <s v="75230"/>
    <n v="1"/>
    <n v="0"/>
    <n v="17"/>
    <n v="17"/>
    <m/>
  </r>
  <r>
    <x v="37"/>
    <x v="0"/>
    <d v="2025-06-14T00:00:00"/>
    <d v="2025-06-14T00:00:00"/>
    <s v="Saturday Stone Soup"/>
    <x v="1"/>
    <s v="Virtual"/>
    <s v="Virtual"/>
    <s v="Virtual"/>
    <n v="1"/>
    <n v="0"/>
    <n v="8"/>
    <n v="8"/>
    <m/>
  </r>
  <r>
    <x v="44"/>
    <x v="0"/>
    <d v="2025-06-14T00:00:00"/>
    <d v="2025-06-14T00:00:00"/>
    <s v="Viewpoints Acting and Movement Workshop"/>
    <x v="0"/>
    <s v="Central Commons"/>
    <s v="4711 Westside Dr"/>
    <n v="75209"/>
    <n v="1"/>
    <n v="9"/>
    <n v="2"/>
    <n v="11"/>
    <m/>
  </r>
  <r>
    <x v="0"/>
    <x v="5"/>
    <d v="2025-06-14T00:00:00"/>
    <d v="2025-06-14T00:00:00"/>
    <s v="ANMBF Dance Academy Spring Recital"/>
    <x v="0"/>
    <s v="Latino Cultural Center"/>
    <s v="2600 Live Oak St, Dallas, TX"/>
    <n v="75204"/>
    <n v="1"/>
    <n v="0"/>
    <n v="285"/>
    <n v="285"/>
    <m/>
  </r>
  <r>
    <x v="2"/>
    <x v="0"/>
    <d v="2025-06-14T00:00:00"/>
    <d v="2025-06-15T00:00:00"/>
    <s v="Sculpted Textiles: Canvas &amp; Fabric Fusion w/ Chelita McDuffie"/>
    <x v="0"/>
    <s v="Arts Mission Oak Cliff"/>
    <s v="410 S Windomere Ave"/>
    <n v="75208"/>
    <n v="2"/>
    <n v="4"/>
    <n v="0"/>
    <n v="4"/>
    <m/>
  </r>
  <r>
    <x v="15"/>
    <x v="3"/>
    <d v="2025-06-14T00:00:00"/>
    <d v="2025-06-14T00:00:00"/>
    <s v="Wedding"/>
    <x v="0"/>
    <s v="Hall of State"/>
    <s v="3939 Grand Avenue"/>
    <n v="75210"/>
    <n v="1"/>
    <s v="X"/>
    <n v="160"/>
    <n v="160"/>
    <m/>
  </r>
  <r>
    <x v="27"/>
    <x v="10"/>
    <s v="N/A"/>
    <s v="N/A"/>
    <s v="NO EVENTS JUNE 2025"/>
    <x v="2"/>
    <m/>
    <m/>
    <m/>
    <m/>
    <m/>
    <m/>
    <n v="0"/>
    <m/>
  </r>
  <r>
    <x v="16"/>
    <x v="0"/>
    <d v="2025-06-14T00:00:00"/>
    <d v="2025-06-14T00:00:00"/>
    <s v="Pop-Up Art Spot"/>
    <x v="0"/>
    <s v="Dallas Museum of Art"/>
    <s v="1717 N Harwood"/>
    <n v="75201"/>
    <n v="1"/>
    <m/>
    <n v="25"/>
    <n v="25"/>
    <m/>
  </r>
  <r>
    <x v="16"/>
    <x v="3"/>
    <d v="2025-06-14T00:00:00"/>
    <d v="2025-06-14T00:00:00"/>
    <s v="Access Community Event"/>
    <x v="0"/>
    <s v="Lovers Lane United Methodist Church"/>
    <s v="9200 Inwood Rd"/>
    <n v="75220"/>
    <n v="1"/>
    <m/>
    <n v="45"/>
    <n v="45"/>
    <m/>
  </r>
  <r>
    <x v="16"/>
    <x v="0"/>
    <d v="2025-06-14T00:00:00"/>
    <d v="2025-06-14T00:00:00"/>
    <s v="Family Workshop"/>
    <x v="0"/>
    <s v="Dallas Museum of Art"/>
    <s v="1717 N Harwood"/>
    <n v="75201"/>
    <n v="1"/>
    <n v="19"/>
    <m/>
    <n v="19"/>
    <m/>
  </r>
  <r>
    <x v="20"/>
    <x v="0"/>
    <d v="2025-06-14T00:00:00"/>
    <d v="2025-06-28T00:00:00"/>
    <s v="Freedom School"/>
    <x v="0"/>
    <s v="African American Museum"/>
    <s v="3536 Grand Avenue"/>
    <n v="75210"/>
    <n v="2"/>
    <n v="28"/>
    <s v=" "/>
    <n v="28"/>
    <m/>
  </r>
  <r>
    <x v="48"/>
    <x v="0"/>
    <d v="2025-06-14T00:00:00"/>
    <d v="2025-06-14T00:00:00"/>
    <s v="Multmedia Apprenticeship Program (MAP)"/>
    <x v="0"/>
    <s v="Executive Suites"/>
    <s v="2904 Floyd St"/>
    <n v="75204"/>
    <n v="1"/>
    <n v="0"/>
    <n v="16"/>
    <n v="16"/>
    <m/>
  </r>
  <r>
    <x v="49"/>
    <x v="1"/>
    <d v="2025-06-14T00:00:00"/>
    <d v="2025-06-14T00:00:00"/>
    <s v="Bandan Koro Rehearsal "/>
    <x v="0"/>
    <s v="Sammons Center for the Arts"/>
    <s v="3630 Harry Hines Blvd"/>
    <n v="75219"/>
    <n v="1"/>
    <n v="0"/>
    <n v="20"/>
    <n v="20"/>
    <m/>
  </r>
  <r>
    <x v="49"/>
    <x v="0"/>
    <d v="2025-06-14T00:00:00"/>
    <d v="2025-06-14T00:00:00"/>
    <s v="BK Saturdays - Bandan Koro Community Class "/>
    <x v="0"/>
    <s v="Sammons Center for the Arts"/>
    <s v="3630 Harry Hines Blvd"/>
    <n v="75219"/>
    <n v="1"/>
    <n v="0"/>
    <n v="45"/>
    <n v="45"/>
    <m/>
  </r>
  <r>
    <x v="26"/>
    <x v="5"/>
    <d v="2025-06-14T00:00:00"/>
    <d v="2025-06-14T00:00:00"/>
    <s v="Youth Unpluged Performance"/>
    <x v="0"/>
    <s v="TBAAL "/>
    <s v="1309 Canton Street"/>
    <n v="75201"/>
    <n v="1"/>
    <n v="133"/>
    <n v="0"/>
    <n v="133"/>
    <m/>
  </r>
  <r>
    <x v="2"/>
    <x v="0"/>
    <d v="2025-06-15T00:00:00"/>
    <d v="2025-06-15T00:00:00"/>
    <s v="Collective Reflections Movement Workshop"/>
    <x v="0"/>
    <s v="Arts Mission Oak Cliff"/>
    <s v="410 S Windomere Ave"/>
    <n v="75208"/>
    <n v="1"/>
    <n v="7"/>
    <n v="0"/>
    <n v="7"/>
    <m/>
  </r>
  <r>
    <x v="30"/>
    <x v="5"/>
    <d v="2025-06-15T00:00:00"/>
    <d v="2025-06-15T00:00:00"/>
    <s v="Together for T3"/>
    <x v="0"/>
    <s v="Norma Young Arena Stage"/>
    <s v="2688 Laclede St., #120"/>
    <n v="75201"/>
    <n v="1"/>
    <n v="69"/>
    <n v="75"/>
    <n v="144"/>
    <m/>
  </r>
  <r>
    <x v="11"/>
    <x v="1"/>
    <d v="2025-06-15T00:00:00"/>
    <d v="2025-06-17T00:00:00"/>
    <s v="Othello Rehearsal"/>
    <x v="0"/>
    <s v="Samuel Grand Amphitheater"/>
    <s v="1500 Tenison PKWY"/>
    <n v="75223"/>
    <n v="2"/>
    <m/>
    <n v="40"/>
    <n v="40"/>
    <m/>
  </r>
  <r>
    <x v="48"/>
    <x v="0"/>
    <d v="2025-06-16T00:00:00"/>
    <d v="2025-06-16T00:00:00"/>
    <s v="PFF Youth Leadership Program"/>
    <x v="1"/>
    <s v="Zoom"/>
    <s v="-"/>
    <s v="-"/>
    <n v="1"/>
    <n v="0"/>
    <n v="27"/>
    <n v="27"/>
    <m/>
  </r>
  <r>
    <x v="43"/>
    <x v="5"/>
    <d v="2025-06-16T00:00:00"/>
    <d v="2025-06-16T00:00:00"/>
    <s v="Concerts for Seniors - Dallas Area"/>
    <x v="0"/>
    <s v="Meadowstone Place"/>
    <s v="10410 Stone Canyon Road"/>
    <s v="75230"/>
    <n v="1"/>
    <n v="0"/>
    <n v="30"/>
    <n v="30"/>
    <m/>
  </r>
  <r>
    <x v="43"/>
    <x v="5"/>
    <d v="2025-06-16T00:00:00"/>
    <d v="2025-06-16T00:00:00"/>
    <s v="Concerts for Seniors - Dallas Area"/>
    <x v="0"/>
    <s v="Meadowstone Place"/>
    <s v="10410 Stone Canyon Road"/>
    <s v="75230"/>
    <n v="1"/>
    <n v="0"/>
    <n v="30"/>
    <n v="30"/>
    <m/>
  </r>
  <r>
    <x v="43"/>
    <x v="5"/>
    <d v="2025-06-16T00:00:00"/>
    <d v="2025-06-16T00:00:00"/>
    <s v="Concerts for Seniors - Dallas Area"/>
    <x v="0"/>
    <s v="The Villages of Dallas: Camillia"/>
    <s v="550 Ann Arbor Avenue"/>
    <s v="75216"/>
    <n v="1"/>
    <n v="0"/>
    <n v="12"/>
    <n v="12"/>
    <m/>
  </r>
  <r>
    <x v="43"/>
    <x v="5"/>
    <d v="2025-06-16T00:00:00"/>
    <d v="2025-06-16T00:00:00"/>
    <s v="Concerts for Seniors - Dallas Area"/>
    <x v="0"/>
    <s v="The Villages of Dallas: 3 Anderson"/>
    <s v="550 East Ann Arbor"/>
    <s v="75216"/>
    <n v="1"/>
    <n v="0"/>
    <n v="12"/>
    <n v="12"/>
    <m/>
  </r>
  <r>
    <x v="1"/>
    <x v="0"/>
    <d v="2025-06-16T00:00:00"/>
    <d v="2025-06-23T00:00:00"/>
    <s v="Streamliners ECRR"/>
    <x v="0"/>
    <s v="Vogel Alcove"/>
    <s v="1738 Gano St, Dallas, TX"/>
    <n v="75215"/>
    <n v="8"/>
    <m/>
    <n v="56"/>
    <n v="56"/>
    <m/>
  </r>
  <r>
    <x v="1"/>
    <x v="0"/>
    <d v="2025-06-16T00:00:00"/>
    <d v="2025-06-20T00:00:00"/>
    <s v="Streamliners Enrichment "/>
    <x v="0"/>
    <s v="Our Lady of Perpetual Help"/>
    <s v="7625 Cortland Avenue Dallas, TX "/>
    <n v="75235"/>
    <n v="6"/>
    <m/>
    <n v="90"/>
    <n v="90"/>
    <m/>
  </r>
  <r>
    <x v="1"/>
    <x v="0"/>
    <d v="2025-06-16T00:00:00"/>
    <d v="2025-06-20T00:00:00"/>
    <s v="Streamliners Enrichment "/>
    <x v="0"/>
    <s v="Uplift Atlas"/>
    <s v="4600 Bryan St, Dallas, TX"/>
    <n v="75204"/>
    <n v="4"/>
    <n v="80"/>
    <m/>
    <n v="80"/>
    <m/>
  </r>
  <r>
    <x v="1"/>
    <x v="1"/>
    <d v="2025-06-16T00:00:00"/>
    <d v="2025-06-30T00:00:00"/>
    <s v="Rehersal"/>
    <x v="0"/>
    <s v="Owenwood"/>
    <s v="1451 John West Rd. Dallas, TX "/>
    <n v="75228"/>
    <n v="8"/>
    <m/>
    <n v="88"/>
    <n v="88"/>
    <m/>
  </r>
  <r>
    <x v="2"/>
    <x v="0"/>
    <d v="2025-06-16T00:00:00"/>
    <d v="2025-06-30T00:00:00"/>
    <s v="Craft Circle w/ Strange Girl"/>
    <x v="0"/>
    <s v="Arts Mission Oak Cliff"/>
    <s v="410 S Windomere Ave"/>
    <n v="75208"/>
    <n v="3"/>
    <n v="4"/>
    <n v="6"/>
    <n v="10"/>
    <m/>
  </r>
  <r>
    <x v="3"/>
    <x v="1"/>
    <d v="2025-06-16T00:00:00"/>
    <d v="2025-06-30T00:00:00"/>
    <s v="Lux: A Solo Show Rehersal"/>
    <x v="0"/>
    <n v="723"/>
    <s v="723 Fort Worth Avenue"/>
    <n v="75208"/>
    <n v="6"/>
    <n v="0"/>
    <n v="4"/>
    <n v="4"/>
    <m/>
  </r>
  <r>
    <x v="4"/>
    <x v="4"/>
    <d v="2025-06-16T00:00:00"/>
    <d v="2025-06-20T00:00:00"/>
    <s v="Joshua Brooksher Residency"/>
    <x v="0"/>
    <s v="Avant Chamber Ballet"/>
    <s v="2408 Farrington St"/>
    <n v="75207"/>
    <n v="5"/>
    <n v="20"/>
    <n v="20"/>
    <n v="40"/>
    <m/>
  </r>
  <r>
    <x v="5"/>
    <x v="0"/>
    <d v="2025-06-16T00:00:00"/>
    <d v="2025-06-20T00:00:00"/>
    <s v="BNT Summer Intensive (Jennifer Milner)"/>
    <x v="0"/>
    <s v="BNT Studios"/>
    <s v="10675 E. Northwest Higway, Suite 2400"/>
    <n v="75238"/>
    <n v="15"/>
    <n v="7"/>
    <n v="12"/>
    <n v="19"/>
    <m/>
  </r>
  <r>
    <x v="5"/>
    <x v="2"/>
    <d v="2025-06-16T00:00:00"/>
    <d v="2025-06-20T00:00:00"/>
    <s v="BNTS Classes"/>
    <x v="0"/>
    <s v="BNT Studios"/>
    <s v="10675 E. Northwest Higway, Suite 2400"/>
    <n v="75238"/>
    <n v="4"/>
    <n v="2"/>
    <n v="2"/>
    <n v="4"/>
    <m/>
  </r>
  <r>
    <x v="9"/>
    <x v="0"/>
    <d v="2025-06-16T00:00:00"/>
    <d v="2025-06-16T00:00:00"/>
    <s v="SOY: Theatre 7-10 "/>
    <x v="0"/>
    <s v="Oak Cliff Cultural Center "/>
    <s v="223 Jefferson Blvd. Dallas "/>
    <n v="75208"/>
    <n v="1"/>
    <m/>
    <n v="31"/>
    <n v="31"/>
    <m/>
  </r>
  <r>
    <x v="9"/>
    <x v="0"/>
    <d v="2025-06-16T00:00:00"/>
    <d v="2025-06-16T00:00:00"/>
    <s v="SOY: Theatre 11-14"/>
    <x v="0"/>
    <s v="Oak Cliff Cultural Center "/>
    <s v="223 Jefferson Blvd. Dallas "/>
    <n v="75208"/>
    <n v="1"/>
    <m/>
    <n v="26"/>
    <n v="26"/>
    <m/>
  </r>
  <r>
    <x v="9"/>
    <x v="0"/>
    <d v="2025-06-16T00:00:00"/>
    <d v="2025-06-16T00:00:00"/>
    <s v="SOY: Music 7-10"/>
    <x v="0"/>
    <s v="Oak Cliff Cultural Center "/>
    <s v="223 Jefferson Blvd. Dallas "/>
    <n v="75208"/>
    <n v="1"/>
    <m/>
    <n v="31"/>
    <n v="31"/>
    <m/>
  </r>
  <r>
    <x v="9"/>
    <x v="0"/>
    <d v="2025-06-16T00:00:00"/>
    <d v="2025-06-16T00:00:00"/>
    <s v="SOY: Music 11- 14"/>
    <x v="0"/>
    <s v="Oak Cliff Cultural Center "/>
    <s v="223 Jefferson Blvd. Dallas "/>
    <n v="75208"/>
    <n v="1"/>
    <m/>
    <n v="26"/>
    <n v="26"/>
    <m/>
  </r>
  <r>
    <x v="9"/>
    <x v="0"/>
    <d v="2025-06-16T00:00:00"/>
    <d v="2025-06-16T00:00:00"/>
    <s v="SOY: Visual Arts 7-10"/>
    <x v="0"/>
    <s v="Oak Cliff Cultural Center "/>
    <s v="223 Jefferson Blvd. Dallas "/>
    <n v="75208"/>
    <n v="1"/>
    <m/>
    <n v="31"/>
    <n v="31"/>
    <m/>
  </r>
  <r>
    <x v="9"/>
    <x v="0"/>
    <d v="2025-06-16T00:00:00"/>
    <d v="2025-06-16T00:00:00"/>
    <s v="SOY: Visual Arts 11-14"/>
    <x v="0"/>
    <s v="Oak Cliff Cultural Center "/>
    <s v="223 Jefferson Blvd. Dallas "/>
    <n v="75208"/>
    <n v="1"/>
    <m/>
    <n v="26"/>
    <n v="26"/>
    <m/>
  </r>
  <r>
    <x v="9"/>
    <x v="0"/>
    <d v="2025-06-16T00:00:00"/>
    <d v="2025-06-16T00:00:00"/>
    <s v="SOY: Dance 7-10"/>
    <x v="0"/>
    <s v="Oak Cliff Cultural Center "/>
    <s v="223 Jefferson Blvd. Dallas "/>
    <n v="75208"/>
    <n v="1"/>
    <m/>
    <n v="31"/>
    <n v="31"/>
    <m/>
  </r>
  <r>
    <x v="9"/>
    <x v="0"/>
    <d v="2025-06-16T00:00:00"/>
    <d v="2025-06-16T00:00:00"/>
    <s v="SOY: Dance 11-14"/>
    <x v="0"/>
    <s v="Oak Cliff Cultural Center "/>
    <s v="223 Jefferson Blvd. Dallas "/>
    <n v="75208"/>
    <n v="1"/>
    <m/>
    <n v="26"/>
    <n v="26"/>
    <m/>
  </r>
  <r>
    <x v="9"/>
    <x v="0"/>
    <d v="2025-06-16T00:00:00"/>
    <d v="2025-06-16T00:00:00"/>
    <s v="SOY: Filming Student Leaders"/>
    <x v="0"/>
    <s v="Oak Cliff Cultural Center "/>
    <s v="223 Jefferson Blvd. Dallas "/>
    <n v="75208"/>
    <n v="1"/>
    <m/>
    <n v="19"/>
    <n v="19"/>
    <m/>
  </r>
  <r>
    <x v="9"/>
    <x v="0"/>
    <d v="2025-06-16T00:00:00"/>
    <d v="2025-06-16T00:00:00"/>
    <s v="SOY: Theatre Student Leaders"/>
    <x v="0"/>
    <s v="Oak Cliff Cultural Center "/>
    <s v="223 Jefferson Blvd. Dallas "/>
    <n v="75208"/>
    <n v="1"/>
    <m/>
    <n v="19"/>
    <n v="19"/>
    <m/>
  </r>
  <r>
    <x v="50"/>
    <x v="2"/>
    <d v="2025-06-16T00:00:00"/>
    <d v="2025-06-20T00:00:00"/>
    <s v="Printmaking"/>
    <x v="0"/>
    <s v="Color Me Empowered HQ"/>
    <s v="2101 West Clarendon"/>
    <n v="75208"/>
    <n v="10"/>
    <n v="0"/>
    <n v="17"/>
    <n v="17"/>
    <m/>
  </r>
  <r>
    <x v="13"/>
    <x v="1"/>
    <d v="2025-06-16T00:00:00"/>
    <d v="2025-06-30T00:00:00"/>
    <s v="Rodgers and Hammerstein's Cinderella: Youth Edition- rehearsals"/>
    <x v="0"/>
    <s v="Rosewood Center for Family Arts"/>
    <s v="5938 Skillman St"/>
    <n v="75231"/>
    <n v="12"/>
    <n v="27"/>
    <n v="2"/>
    <n v="29"/>
    <m/>
  </r>
  <r>
    <x v="14"/>
    <x v="9"/>
    <d v="2025-06-16T00:00:00"/>
    <d v="2025-06-16T00:00:00"/>
    <s v="Good Shepard Episcopal School"/>
    <x v="0"/>
    <s v="The Sixth Floor Museum at Dealey Plaza"/>
    <s v="411 Elm Street"/>
    <n v="75202"/>
    <n v="1"/>
    <n v="89"/>
    <n v="9"/>
    <n v="98"/>
    <m/>
  </r>
  <r>
    <x v="14"/>
    <x v="9"/>
    <d v="2025-06-16T00:00:00"/>
    <d v="2025-06-16T00:00:00"/>
    <s v="Opportunity Resources Upward Bound"/>
    <x v="0"/>
    <s v="The Sixth Floor Museum at Dealey Plaza"/>
    <s v="411 Elm Street"/>
    <n v="75202"/>
    <n v="1"/>
    <n v="32"/>
    <n v="3"/>
    <n v="35"/>
    <m/>
  </r>
  <r>
    <x v="14"/>
    <x v="0"/>
    <d v="2025-06-16T00:00:00"/>
    <d v="2025-06-16T00:00:00"/>
    <s v="Opportunity Resources Upward Bound"/>
    <x v="0"/>
    <s v="The Sixth Floor Museum at Dealey Plaza"/>
    <s v="411 Elm Street"/>
    <n v="75202"/>
    <n v="1"/>
    <n v="35"/>
    <n v="0"/>
    <n v="35"/>
    <m/>
  </r>
  <r>
    <x v="15"/>
    <x v="3"/>
    <d v="2025-06-16T00:00:00"/>
    <d v="2025-06-16T00:00:00"/>
    <s v="DHS Texas History Professional Development"/>
    <x v="0"/>
    <s v="Hall of State"/>
    <s v="3939 Grand Avenue"/>
    <n v="75210"/>
    <n v="1"/>
    <s v="X"/>
    <n v="26"/>
    <n v="26"/>
    <m/>
  </r>
  <r>
    <x v="16"/>
    <x v="0"/>
    <d v="2025-06-16T00:00:00"/>
    <d v="2025-06-16T00:00:00"/>
    <s v="Citywide Youth Program"/>
    <x v="0"/>
    <s v="Vickery Meadow Youth Development Foundation"/>
    <s v="7110 Holly Hill Dr"/>
    <n v="75231"/>
    <n v="1"/>
    <m/>
    <n v="8"/>
    <n v="8"/>
    <m/>
  </r>
  <r>
    <x v="16"/>
    <x v="0"/>
    <d v="2025-06-16T00:00:00"/>
    <d v="2025-06-16T00:00:00"/>
    <s v="Art Babies"/>
    <x v="0"/>
    <s v="Dallas Museum of Art"/>
    <s v="1717 N Harwood"/>
    <n v="75201"/>
    <n v="3"/>
    <n v="47"/>
    <m/>
    <n v="47"/>
    <m/>
  </r>
  <r>
    <x v="16"/>
    <x v="2"/>
    <d v="2025-06-16T00:00:00"/>
    <d v="2025-06-20T00:00:00"/>
    <s v="Summer Camp"/>
    <x v="0"/>
    <s v="Dallas Museum of Art"/>
    <s v="1717 N Harwood"/>
    <n v="75201"/>
    <n v="5"/>
    <n v="11"/>
    <m/>
    <n v="11"/>
    <m/>
  </r>
  <r>
    <x v="16"/>
    <x v="2"/>
    <d v="2025-06-16T00:00:00"/>
    <d v="2025-06-20T00:00:00"/>
    <s v="Summer Camp"/>
    <x v="0"/>
    <s v="Dallas Museum of Art"/>
    <s v="1717 N Harwood"/>
    <n v="75201"/>
    <n v="5"/>
    <n v="12"/>
    <m/>
    <n v="12"/>
    <m/>
  </r>
  <r>
    <x v="16"/>
    <x v="2"/>
    <d v="2025-06-16T00:00:00"/>
    <d v="2025-06-20T00:00:00"/>
    <s v="Summer Camp"/>
    <x v="0"/>
    <s v="Dallas Museum of Art"/>
    <s v="1717 N Harwood"/>
    <n v="75201"/>
    <n v="5"/>
    <n v="11"/>
    <m/>
    <n v="11"/>
    <m/>
  </r>
  <r>
    <x v="16"/>
    <x v="2"/>
    <d v="2025-06-16T00:00:00"/>
    <d v="2025-06-20T00:00:00"/>
    <s v="Summer Camp"/>
    <x v="0"/>
    <s v="Dallas Museum of Art"/>
    <s v="1717 N Harwood"/>
    <n v="75201"/>
    <n v="5"/>
    <n v="12"/>
    <m/>
    <n v="12"/>
    <m/>
  </r>
  <r>
    <x v="48"/>
    <x v="3"/>
    <d v="2025-06-16T00:00:00"/>
    <d v="2025-06-16T00:00:00"/>
    <s v="Pegasus Film Festival"/>
    <x v="0"/>
    <s v="STIRR"/>
    <s v="2803 Main St #110"/>
    <n v="75226"/>
    <n v="1"/>
    <n v="0"/>
    <n v="15"/>
    <n v="15"/>
    <m/>
  </r>
  <r>
    <x v="24"/>
    <x v="0"/>
    <d v="2025-06-16T00:00:00"/>
    <d v="2025-06-16T00:00:00"/>
    <s v="Outreach Lab: Adapt to Survive 2.0"/>
    <x v="0"/>
    <s v="For Oak Cliff"/>
    <s v="907 East Ledbetter Drive"/>
    <s v="75216"/>
    <n v="1"/>
    <m/>
    <n v="29"/>
    <n v="29"/>
    <m/>
  </r>
  <r>
    <x v="24"/>
    <x v="0"/>
    <d v="2025-06-16T00:00:00"/>
    <d v="2025-06-16T00:00:00"/>
    <s v="Outreach Lab: Chemistry Detectives"/>
    <x v="0"/>
    <s v="Texas Rangers Youth Academy"/>
    <s v="2303 Bickers Street"/>
    <s v="75212"/>
    <n v="1"/>
    <m/>
    <n v="37"/>
    <n v="37"/>
    <m/>
  </r>
  <r>
    <x v="24"/>
    <x v="0"/>
    <d v="2025-06-16T00:00:00"/>
    <d v="2025-06-16T00:00:00"/>
    <s v="Outreach Lab: Creature Features"/>
    <x v="0"/>
    <s v="For Oak Cliff"/>
    <s v="907 East Ledbetter Drive"/>
    <s v="75216"/>
    <n v="1"/>
    <m/>
    <n v="28"/>
    <n v="28"/>
    <m/>
  </r>
  <r>
    <x v="47"/>
    <x v="3"/>
    <d v="2025-06-16T00:00:00"/>
    <d v="2025-06-16T00:00:00"/>
    <s v="North Texas Leader Lunch Meeting"/>
    <x v="0"/>
    <s v="Dallas Theatre Center"/>
    <s v="2400 Flora St"/>
    <n v="75201"/>
    <n v="1"/>
    <n v="0"/>
    <n v="15"/>
    <n v="15"/>
    <m/>
  </r>
  <r>
    <x v="26"/>
    <x v="2"/>
    <d v="2025-06-16T00:00:00"/>
    <d v="2025-06-16T00:00:00"/>
    <s v="40th Annual Summer Youth Art Inst"/>
    <x v="0"/>
    <s v="Arena"/>
    <s v="650 S. Griffin Street"/>
    <n v="75201"/>
    <n v="1"/>
    <n v="0"/>
    <n v="385"/>
    <n v="385"/>
    <m/>
  </r>
  <r>
    <x v="26"/>
    <x v="7"/>
    <d v="2025-06-16T00:00:00"/>
    <d v="2025-06-22T00:00:00"/>
    <s v="History of TBAAL"/>
    <x v="0"/>
    <s v="TBAAL "/>
    <s v="1309 Canton Street"/>
    <n v="75202"/>
    <n v="1"/>
    <n v="0"/>
    <n v="987"/>
    <n v="987"/>
    <m/>
  </r>
  <r>
    <x v="26"/>
    <x v="2"/>
    <d v="2025-06-16T00:00:00"/>
    <d v="2025-06-16T00:00:00"/>
    <s v="40th Annual Summer Youth Art Inst"/>
    <x v="0"/>
    <s v="Arena"/>
    <s v="650 S. Griffin Street"/>
    <n v="75201"/>
    <n v="1"/>
    <n v="0"/>
    <n v="377"/>
    <n v="377"/>
    <m/>
  </r>
  <r>
    <x v="26"/>
    <x v="3"/>
    <d v="2025-06-16T00:00:00"/>
    <d v="2025-06-16T00:00:00"/>
    <s v="Warren Meeting"/>
    <x v="0"/>
    <s v="TBAAL "/>
    <s v="1309 Canton Street"/>
    <n v="75202"/>
    <n v="1"/>
    <n v="0"/>
    <n v="29"/>
    <n v="29"/>
    <m/>
  </r>
  <r>
    <x v="32"/>
    <x v="8"/>
    <d v="2025-06-16T00:00:00"/>
    <d v="2025-06-16T00:00:00"/>
    <s v="USAFF co-presents Angelika in Black &amp; White series screening of &quot;Sunset Boulevard&quot; (2 screenings) (presented with the Angelika Dallas)"/>
    <x v="0"/>
    <s v="Angelika Film Center Dallas"/>
    <s v="5321 E Mockingbird Ln"/>
    <n v="75206"/>
    <n v="2"/>
    <n v="123"/>
    <n v="0"/>
    <n v="123"/>
    <m/>
  </r>
  <r>
    <x v="0"/>
    <x v="0"/>
    <d v="2025-06-17T00:00:00"/>
    <d v="2025-06-17T00:00:00"/>
    <s v="Zumba Gold"/>
    <x v="1"/>
    <s v="Zoom"/>
    <m/>
    <m/>
    <n v="1"/>
    <n v="0"/>
    <n v="1549"/>
    <n v="1549"/>
    <m/>
  </r>
  <r>
    <x v="34"/>
    <x v="5"/>
    <d v="2025-06-17T00:00:00"/>
    <d v="2025-06-17T00:00:00"/>
    <s v="DIVC 2025"/>
    <x v="1"/>
    <s v="Moody Performance Hall"/>
    <s v="2520 Flora Street"/>
    <n v="75201"/>
    <n v="1"/>
    <n v="0"/>
    <n v="741"/>
    <n v="741"/>
    <m/>
  </r>
  <r>
    <x v="7"/>
    <x v="0"/>
    <d v="2025-06-17T00:00:00"/>
    <d v="2025-06-17T00:00:00"/>
    <s v="Adult and Pediatric CPR/AED/First AID- All In Person"/>
    <x v="0"/>
    <s v="Big Thought HQ"/>
    <s v="1409 Botham Jean Blvd., Suite 1015"/>
    <n v="75215"/>
    <n v="1"/>
    <n v="0"/>
    <n v="6"/>
    <n v="6"/>
    <m/>
  </r>
  <r>
    <x v="9"/>
    <x v="0"/>
    <d v="2025-06-17T00:00:00"/>
    <d v="2025-06-17T00:00:00"/>
    <s v="Theatre Workshop"/>
    <x v="0"/>
    <s v="YLSC Summer Camp-"/>
    <s v="1800 N Lamar St. Dallas "/>
    <n v="75202"/>
    <n v="1"/>
    <n v="45"/>
    <n v="15"/>
    <n v="60"/>
    <m/>
  </r>
  <r>
    <x v="9"/>
    <x v="0"/>
    <d v="2025-06-17T00:00:00"/>
    <d v="2025-06-17T00:00:00"/>
    <s v="SOY: Theatre 7-10 "/>
    <x v="0"/>
    <s v="Oak Cliff Cultural Center "/>
    <s v="223 Jefferson Blvd. Dallas "/>
    <n v="75208"/>
    <n v="1"/>
    <m/>
    <n v="31"/>
    <n v="31"/>
    <m/>
  </r>
  <r>
    <x v="9"/>
    <x v="0"/>
    <d v="2025-06-17T00:00:00"/>
    <d v="2025-06-17T00:00:00"/>
    <s v="SOY: Theatre 11-14"/>
    <x v="0"/>
    <s v="Oak Cliff Cultural Center "/>
    <s v="223 Jefferson Blvd. Dallas "/>
    <n v="75208"/>
    <n v="1"/>
    <m/>
    <n v="26"/>
    <n v="26"/>
    <m/>
  </r>
  <r>
    <x v="9"/>
    <x v="0"/>
    <d v="2025-06-17T00:00:00"/>
    <d v="2025-06-17T00:00:00"/>
    <s v="SOY: Music 7-10"/>
    <x v="0"/>
    <s v="Oak Cliff Cultural Center "/>
    <s v="223 Jefferson Blvd. Dallas "/>
    <n v="75208"/>
    <n v="1"/>
    <m/>
    <n v="31"/>
    <n v="31"/>
    <m/>
  </r>
  <r>
    <x v="9"/>
    <x v="0"/>
    <d v="2025-06-17T00:00:00"/>
    <d v="2025-06-17T00:00:00"/>
    <s v="SOY: Music 11- 14"/>
    <x v="0"/>
    <s v="Oak Cliff Cultural Center "/>
    <s v="223 Jefferson Blvd. Dallas "/>
    <n v="75208"/>
    <n v="1"/>
    <m/>
    <n v="26"/>
    <n v="26"/>
    <m/>
  </r>
  <r>
    <x v="9"/>
    <x v="0"/>
    <d v="2025-06-17T00:00:00"/>
    <d v="2025-06-17T00:00:00"/>
    <s v="SOY: Visual Arts 7-10"/>
    <x v="0"/>
    <s v="Oak Cliff Cultural Center "/>
    <s v="223 Jefferson Blvd. Dallas "/>
    <n v="75208"/>
    <n v="1"/>
    <m/>
    <n v="31"/>
    <n v="31"/>
    <m/>
  </r>
  <r>
    <x v="9"/>
    <x v="0"/>
    <d v="2025-06-17T00:00:00"/>
    <d v="2025-06-17T00:00:00"/>
    <s v="SOY: Visual Arts 11-14"/>
    <x v="0"/>
    <s v="Oak Cliff Cultural Center "/>
    <s v="223 Jefferson Blvd. Dallas "/>
    <n v="75208"/>
    <n v="1"/>
    <m/>
    <n v="26"/>
    <n v="26"/>
    <m/>
  </r>
  <r>
    <x v="9"/>
    <x v="0"/>
    <d v="2025-06-17T00:00:00"/>
    <d v="2025-06-17T00:00:00"/>
    <s v="SOY: Dance 7-10"/>
    <x v="0"/>
    <s v="Oak Cliff Cultural Center "/>
    <s v="223 Jefferson Blvd. Dallas "/>
    <n v="75208"/>
    <n v="1"/>
    <m/>
    <n v="31"/>
    <n v="31"/>
    <m/>
  </r>
  <r>
    <x v="9"/>
    <x v="0"/>
    <d v="2025-06-17T00:00:00"/>
    <d v="2025-06-17T00:00:00"/>
    <s v="SOY: Dance 11-14"/>
    <x v="0"/>
    <s v="Oak Cliff Cultural Center "/>
    <s v="223 Jefferson Blvd. Dallas "/>
    <n v="75208"/>
    <n v="1"/>
    <m/>
    <n v="26"/>
    <n v="26"/>
    <m/>
  </r>
  <r>
    <x v="9"/>
    <x v="0"/>
    <d v="2025-06-17T00:00:00"/>
    <d v="2025-06-17T00:00:00"/>
    <s v="SOY: Filming Student Leaders"/>
    <x v="0"/>
    <s v="Oak Cliff Cultural Center "/>
    <s v="223 Jefferson Blvd. Dallas "/>
    <n v="75208"/>
    <n v="1"/>
    <m/>
    <n v="19"/>
    <n v="19"/>
    <m/>
  </r>
  <r>
    <x v="9"/>
    <x v="0"/>
    <d v="2025-06-17T00:00:00"/>
    <d v="2025-06-17T00:00:00"/>
    <s v="SOY: Theatre Student Leaders"/>
    <x v="0"/>
    <s v="Oak Cliff Cultural Center "/>
    <s v="223 Jefferson Blvd. Dallas "/>
    <n v="75208"/>
    <n v="1"/>
    <m/>
    <n v="19"/>
    <n v="19"/>
    <m/>
  </r>
  <r>
    <x v="34"/>
    <x v="5"/>
    <d v="2025-06-17T00:00:00"/>
    <d v="2025-06-17T00:00:00"/>
    <s v="DIVC 2025"/>
    <x v="0"/>
    <s v="Moody Performance Hall"/>
    <s v="2520 Flora Street"/>
    <n v="75201"/>
    <n v="1"/>
    <n v="354"/>
    <n v="252"/>
    <n v="606"/>
    <m/>
  </r>
  <r>
    <x v="34"/>
    <x v="1"/>
    <d v="2025-06-17T00:00:00"/>
    <d v="2025-06-17T00:00:00"/>
    <s v="DIVC 2025"/>
    <x v="0"/>
    <s v="Moody Performance Hall"/>
    <s v="2520 Flora Street"/>
    <n v="75201"/>
    <n v="3"/>
    <n v="0"/>
    <n v="150"/>
    <n v="150"/>
    <m/>
  </r>
  <r>
    <x v="15"/>
    <x v="3"/>
    <d v="2025-06-17T00:00:00"/>
    <d v="2025-06-17T00:00:00"/>
    <s v="DHS Texas History Professional Development"/>
    <x v="0"/>
    <s v="Hall of State"/>
    <s v="3939 Grand Avenue"/>
    <n v="75210"/>
    <n v="1"/>
    <s v="X"/>
    <n v="22"/>
    <n v="22"/>
    <m/>
  </r>
  <r>
    <x v="16"/>
    <x v="0"/>
    <d v="2025-06-17T00:00:00"/>
    <d v="2025-06-17T00:00:00"/>
    <s v="Citywide Youth Program"/>
    <x v="0"/>
    <s v="Dallas Public Library - West Branch"/>
    <s v="2332 Singleton Blvd"/>
    <n v="75212"/>
    <n v="1"/>
    <m/>
    <n v="35"/>
    <n v="35"/>
    <m/>
  </r>
  <r>
    <x v="24"/>
    <x v="0"/>
    <d v="2025-06-17T00:00:00"/>
    <d v="2025-06-17T00:00:00"/>
    <s v="Outreach Lab: Do Bugs Bug You?"/>
    <x v="0"/>
    <s v="Cityscape Schools"/>
    <s v="6211 East Grand Ave"/>
    <s v="75223"/>
    <n v="1"/>
    <m/>
    <n v="46"/>
    <n v="46"/>
    <m/>
  </r>
  <r>
    <x v="24"/>
    <x v="0"/>
    <d v="2025-06-17T00:00:00"/>
    <d v="2025-06-17T00:00:00"/>
    <s v="Outreach Lab: Electrical Exploration"/>
    <x v="0"/>
    <s v="Our Lady of Perpetual Help School"/>
    <s v="7625 Cortland Ave"/>
    <s v="75235"/>
    <n v="1"/>
    <m/>
    <n v="30"/>
    <n v="30"/>
    <m/>
  </r>
  <r>
    <x v="24"/>
    <x v="0"/>
    <d v="2025-06-17T00:00:00"/>
    <d v="2025-06-17T00:00:00"/>
    <s v="Outreach Lab: Solar Superstars"/>
    <x v="0"/>
    <s v="Eloise Lundy Recreation Center"/>
    <s v="1228 Sabine Street"/>
    <s v="75203"/>
    <n v="1"/>
    <m/>
    <n v="21"/>
    <n v="21"/>
    <m/>
  </r>
  <r>
    <x v="24"/>
    <x v="0"/>
    <d v="2025-06-17T00:00:00"/>
    <d v="2025-06-17T00:00:00"/>
    <s v="TECH Truck "/>
    <x v="0"/>
    <s v="Dallas Public Library - Mountain Creek Branch"/>
    <s v="6102 Mountain Creek Pkwy"/>
    <s v="75249"/>
    <n v="1"/>
    <m/>
    <n v="50"/>
    <n v="50"/>
    <m/>
  </r>
  <r>
    <x v="31"/>
    <x v="1"/>
    <d v="2025-06-17T00:00:00"/>
    <d v="2025-06-17T00:00:00"/>
    <s v="Disney Pride Rehearsal"/>
    <x v="0"/>
    <s v="First Presbyterian Church"/>
    <s v="1835 Young Street"/>
    <n v="75201"/>
    <n v="1"/>
    <n v="200"/>
    <n v="0"/>
    <n v="200"/>
    <m/>
  </r>
  <r>
    <x v="11"/>
    <x v="5"/>
    <d v="2025-06-18T00:00:00"/>
    <d v="2025-06-30T00:00:00"/>
    <s v="Othello Performances"/>
    <x v="0"/>
    <s v="Samuel Grand Amphitheater"/>
    <s v="1500 Tenison PKWY"/>
    <n v="75223"/>
    <n v="8"/>
    <n v="1240"/>
    <n v="503"/>
    <n v="1743"/>
    <m/>
  </r>
  <r>
    <x v="9"/>
    <x v="0"/>
    <d v="2025-06-18T00:00:00"/>
    <d v="2025-06-18T00:00:00"/>
    <s v="SOY: Theatre 7-10 "/>
    <x v="0"/>
    <s v="Oak Cliff Cultural Center "/>
    <s v="223 Jefferson Blvd. Dallas "/>
    <n v="75208"/>
    <n v="1"/>
    <m/>
    <n v="31"/>
    <n v="31"/>
    <m/>
  </r>
  <r>
    <x v="9"/>
    <x v="0"/>
    <d v="2025-06-18T00:00:00"/>
    <d v="2025-06-18T00:00:00"/>
    <s v="SOY: Theatre 11-14"/>
    <x v="0"/>
    <s v="Oak Cliff Cultural Center "/>
    <s v="223 Jefferson Blvd. Dallas "/>
    <n v="75208"/>
    <n v="1"/>
    <m/>
    <n v="26"/>
    <n v="26"/>
    <m/>
  </r>
  <r>
    <x v="9"/>
    <x v="0"/>
    <d v="2025-06-18T00:00:00"/>
    <d v="2025-06-18T00:00:00"/>
    <s v="SOY: Music 7-10"/>
    <x v="0"/>
    <s v="Oak Cliff Cultural Center "/>
    <s v="223 Jefferson Blvd. Dallas "/>
    <n v="75208"/>
    <n v="1"/>
    <m/>
    <n v="31"/>
    <n v="31"/>
    <m/>
  </r>
  <r>
    <x v="9"/>
    <x v="0"/>
    <d v="2025-06-18T00:00:00"/>
    <d v="2025-06-18T00:00:00"/>
    <s v="SOY: Music 11- 14"/>
    <x v="0"/>
    <s v="Oak Cliff Cultural Center "/>
    <s v="223 Jefferson Blvd. Dallas "/>
    <n v="75208"/>
    <n v="1"/>
    <m/>
    <n v="26"/>
    <n v="26"/>
    <m/>
  </r>
  <r>
    <x v="9"/>
    <x v="0"/>
    <d v="2025-06-18T00:00:00"/>
    <d v="2025-06-18T00:00:00"/>
    <s v="SOY: Visual Arts 7-10"/>
    <x v="0"/>
    <s v="Oak Cliff Cultural Center "/>
    <s v="223 Jefferson Blvd. Dallas "/>
    <n v="75208"/>
    <n v="1"/>
    <m/>
    <n v="31"/>
    <n v="31"/>
    <m/>
  </r>
  <r>
    <x v="9"/>
    <x v="0"/>
    <d v="2025-06-18T00:00:00"/>
    <d v="2025-06-18T00:00:00"/>
    <s v="SOY: Visual Arts 11-14"/>
    <x v="0"/>
    <s v="Oak Cliff Cultural Center "/>
    <s v="223 Jefferson Blvd. Dallas "/>
    <n v="75208"/>
    <n v="1"/>
    <m/>
    <n v="26"/>
    <n v="26"/>
    <m/>
  </r>
  <r>
    <x v="9"/>
    <x v="0"/>
    <d v="2025-06-18T00:00:00"/>
    <d v="2025-06-18T00:00:00"/>
    <s v="SOY: Dance 7-10"/>
    <x v="0"/>
    <s v="Oak Cliff Cultural Center "/>
    <s v="223 Jefferson Blvd. Dallas "/>
    <n v="75208"/>
    <n v="1"/>
    <m/>
    <n v="31"/>
    <n v="31"/>
    <m/>
  </r>
  <r>
    <x v="9"/>
    <x v="0"/>
    <d v="2025-06-18T00:00:00"/>
    <d v="2025-06-18T00:00:00"/>
    <s v="SOY: Dance 11-14"/>
    <x v="0"/>
    <s v="Oak Cliff Cultural Center "/>
    <s v="223 Jefferson Blvd. Dallas "/>
    <n v="75208"/>
    <n v="1"/>
    <m/>
    <n v="26"/>
    <n v="26"/>
    <m/>
  </r>
  <r>
    <x v="9"/>
    <x v="0"/>
    <d v="2025-06-18T00:00:00"/>
    <d v="2025-06-18T00:00:00"/>
    <s v="SOY: Filming Student Leaders"/>
    <x v="0"/>
    <s v="Oak Cliff Cultural Center "/>
    <s v="223 Jefferson Blvd. Dallas "/>
    <n v="75208"/>
    <n v="1"/>
    <m/>
    <n v="19"/>
    <n v="19"/>
    <m/>
  </r>
  <r>
    <x v="9"/>
    <x v="0"/>
    <d v="2025-06-18T00:00:00"/>
    <d v="2025-06-18T00:00:00"/>
    <s v="SOY: Theatre Student Leaders"/>
    <x v="0"/>
    <s v="Oak Cliff Cultural Center "/>
    <s v="223 Jefferson Blvd. Dallas "/>
    <n v="75208"/>
    <n v="1"/>
    <m/>
    <n v="19"/>
    <n v="19"/>
    <m/>
  </r>
  <r>
    <x v="16"/>
    <x v="0"/>
    <d v="2025-06-18T00:00:00"/>
    <d v="2025-06-18T00:00:00"/>
    <s v="Citywide Youth Program"/>
    <x v="0"/>
    <s v="Boy's &amp; Girl's Club - Roseland"/>
    <s v="2101 N Washington Ave"/>
    <n v="75204"/>
    <n v="1"/>
    <m/>
    <n v="45"/>
    <n v="45"/>
    <m/>
  </r>
  <r>
    <x v="48"/>
    <x v="0"/>
    <d v="2025-06-18T00:00:00"/>
    <d v="2025-06-18T00:00:00"/>
    <s v="Exhibition of Visions"/>
    <x v="0"/>
    <s v="Executive Suites"/>
    <s v="2904 Floyd St"/>
    <n v="75204"/>
    <n v="1"/>
    <n v="0"/>
    <n v="10"/>
    <n v="10"/>
    <m/>
  </r>
  <r>
    <x v="24"/>
    <x v="0"/>
    <d v="2025-06-18T00:00:00"/>
    <d v="2025-06-18T00:00:00"/>
    <s v="Outreach Lab: Adapt to Survive 2.0"/>
    <x v="0"/>
    <s v="Our Lady of Perpetual Help School"/>
    <s v="7625 Cortland Ave"/>
    <s v="75235"/>
    <n v="1"/>
    <m/>
    <n v="30"/>
    <n v="30"/>
    <m/>
  </r>
  <r>
    <x v="24"/>
    <x v="0"/>
    <d v="2025-06-18T00:00:00"/>
    <d v="2025-06-18T00:00:00"/>
    <s v="Outreach Lab: Creature Features"/>
    <x v="0"/>
    <s v="Leonides G. Cigarroa, M.D. Elementary School"/>
    <s v="9990 Webb Chapel Road"/>
    <s v="75220"/>
    <n v="1"/>
    <m/>
    <n v="132"/>
    <n v="132"/>
    <m/>
  </r>
  <r>
    <x v="24"/>
    <x v="0"/>
    <d v="2025-06-18T00:00:00"/>
    <d v="2025-06-18T00:00:00"/>
    <s v="Outreach Lab: Dig Those Dinos"/>
    <x v="0"/>
    <s v="Steve and Kate's Camp - The Winston School"/>
    <s v="5707 Royal Lane"/>
    <s v="75229"/>
    <n v="1"/>
    <n v="31"/>
    <m/>
    <n v="31"/>
    <m/>
  </r>
  <r>
    <x v="24"/>
    <x v="0"/>
    <d v="2025-06-18T00:00:00"/>
    <d v="2025-06-18T00:00:00"/>
    <s v="Outreach Lab: Solar Superstars"/>
    <x v="0"/>
    <s v="Cityscape Schools"/>
    <s v="6211 East Grand Ave"/>
    <s v="75223"/>
    <n v="1"/>
    <m/>
    <n v="46"/>
    <n v="46"/>
    <m/>
  </r>
  <r>
    <x v="24"/>
    <x v="0"/>
    <d v="2025-06-18T00:00:00"/>
    <d v="2025-06-18T00:00:00"/>
    <s v="TECH Truck "/>
    <x v="0"/>
    <s v="Dallas Public Library - Park Forest Branch"/>
    <s v="3421 Forest Ln"/>
    <s v="75234"/>
    <n v="1"/>
    <m/>
    <n v="40"/>
    <n v="40"/>
    <m/>
  </r>
  <r>
    <x v="26"/>
    <x v="2"/>
    <d v="2025-06-18T00:00:00"/>
    <d v="2025-06-18T00:00:00"/>
    <s v="40th Annual Summer Youth Art Inst"/>
    <x v="0"/>
    <s v="Arena"/>
    <s v="650 S. Griffin Street"/>
    <n v="75201"/>
    <n v="1"/>
    <n v="0"/>
    <n v="388"/>
    <n v="388"/>
    <m/>
  </r>
  <r>
    <x v="37"/>
    <x v="0"/>
    <d v="2025-06-18T00:00:00"/>
    <d v="2025-06-18T00:00:00"/>
    <s v="Poetry Stone Soup"/>
    <x v="0"/>
    <s v="Half Price Books "/>
    <s v="5803 Northwest Highway"/>
    <n v="75231"/>
    <n v="1"/>
    <n v="0"/>
    <n v="8"/>
    <n v="8"/>
    <m/>
  </r>
  <r>
    <x v="32"/>
    <x v="8"/>
    <d v="2025-06-18T00:00:00"/>
    <d v="2025-06-18T00:00:00"/>
    <s v="USAFF preview member screening of &quot;Bride Hard&quot; (w/ a pre-screening reception and complimentary drinks)"/>
    <x v="0"/>
    <s v="Angelika Film Center Dallas"/>
    <s v="5321 E Mockingbird Ln"/>
    <n v="75206"/>
    <n v="2"/>
    <n v="0"/>
    <n v="205"/>
    <n v="205"/>
    <m/>
  </r>
  <r>
    <x v="32"/>
    <x v="8"/>
    <d v="2025-06-18T00:00:00"/>
    <d v="2025-06-18T00:00:00"/>
    <s v="KidFilm/USAFF co-presents Studio Ghibli Fest screening of &quot;My Neighbor Totoro&quot; (presented with the Angelika Dallas)"/>
    <x v="0"/>
    <s v="Angelika Film Center Dallas"/>
    <s v="Angelika Film Center Dallas"/>
    <n v="75206"/>
    <n v="1"/>
    <n v="39"/>
    <n v="0"/>
    <n v="39"/>
    <m/>
  </r>
  <r>
    <x v="15"/>
    <x v="3"/>
    <d v="2025-06-19T00:00:00"/>
    <d v="2025-06-19T00:00:00"/>
    <s v="Art Camp"/>
    <x v="0"/>
    <s v="Hall of State"/>
    <s v="3939 Grand Avenue"/>
    <n v="75210"/>
    <n v="1"/>
    <s v="X"/>
    <n v="45"/>
    <n v="45"/>
    <m/>
  </r>
  <r>
    <x v="15"/>
    <x v="3"/>
    <d v="2025-06-19T00:00:00"/>
    <d v="2025-06-19T00:00:00"/>
    <s v="Juneteenth Celebration Program"/>
    <x v="0"/>
    <s v="Hall of State"/>
    <s v="3939 Grand Avenue"/>
    <n v="75210"/>
    <n v="1"/>
    <s v="X"/>
    <n v="277"/>
    <n v="277"/>
    <m/>
  </r>
  <r>
    <x v="20"/>
    <x v="5"/>
    <d v="2025-06-19T00:00:00"/>
    <d v="2025-06-19T00:00:00"/>
    <s v="Juneteenth at the AAM"/>
    <x v="0"/>
    <s v="African American Museum"/>
    <s v="3536 Grand Avenue"/>
    <n v="75210"/>
    <n v="1"/>
    <m/>
    <n v="1028"/>
    <n v="1028"/>
    <m/>
  </r>
  <r>
    <x v="48"/>
    <x v="0"/>
    <d v="2025-06-19T00:00:00"/>
    <d v="2025-06-19T00:00:00"/>
    <s v="PFF Youth Leadership Program"/>
    <x v="0"/>
    <s v="Executive Suites"/>
    <s v="2904 Floyd St"/>
    <n v="75204"/>
    <n v="1"/>
    <n v="0"/>
    <n v="28"/>
    <n v="28"/>
    <m/>
  </r>
  <r>
    <x v="24"/>
    <x v="0"/>
    <d v="2025-06-19T00:00:00"/>
    <d v="2025-06-19T00:00:00"/>
    <s v="Outreach Lab: Crash Test Cars"/>
    <x v="0"/>
    <s v="Texas Rangers Youth Academy"/>
    <s v="2303 Bickers Street"/>
    <s v="75212"/>
    <n v="1"/>
    <m/>
    <n v="37"/>
    <n v="37"/>
    <m/>
  </r>
  <r>
    <x v="26"/>
    <x v="2"/>
    <d v="2025-06-19T00:00:00"/>
    <d v="2025-06-19T00:00:00"/>
    <s v="40th Annual Summer Youth Art Inst"/>
    <x v="0"/>
    <s v="Arena"/>
    <s v="650 S. Griffin Street"/>
    <n v="75201"/>
    <n v="1"/>
    <n v="0"/>
    <n v="367"/>
    <n v="367"/>
    <m/>
  </r>
  <r>
    <x v="26"/>
    <x v="1"/>
    <d v="2025-06-19T00:00:00"/>
    <d v="2025-06-20T00:00:00"/>
    <s v="Juneteeth Jazz Jam-Martha Burks"/>
    <x v="0"/>
    <s v="TBAAL "/>
    <s v="1305 Canton Street"/>
    <n v="75202"/>
    <n v="1"/>
    <n v="0"/>
    <n v="18"/>
    <n v="18"/>
    <m/>
  </r>
  <r>
    <x v="31"/>
    <x v="1"/>
    <d v="2025-06-19T00:00:00"/>
    <d v="2025-06-19T00:00:00"/>
    <s v="DSO Pride Rehearsal"/>
    <x v="0"/>
    <s v="Meyerson Symphony Center"/>
    <s v="2301 Flora Street"/>
    <n v="75201"/>
    <n v="1"/>
    <n v="200"/>
    <n v="0"/>
    <n v="200"/>
    <m/>
  </r>
  <r>
    <x v="32"/>
    <x v="8"/>
    <d v="2025-06-19T00:00:00"/>
    <d v="2025-06-19T00:00:00"/>
    <s v="KidFilm/USAFF co-presents Studio Ghibli Fest screening of &quot;My Neighbor Totoro&quot; (presented with the Angelika Dallas)"/>
    <x v="0"/>
    <s v="Angelika Film Center Dallas"/>
    <s v="Angelika Film Center Dallas"/>
    <n v="75206"/>
    <n v="1"/>
    <n v="41"/>
    <n v="0"/>
    <n v="41"/>
    <m/>
  </r>
  <r>
    <x v="9"/>
    <x v="0"/>
    <d v="2025-06-20T00:00:00"/>
    <d v="2025-06-20T00:00:00"/>
    <s v="SOY: Theatre 7-10 "/>
    <x v="0"/>
    <s v="Kidd Spring Rec Center"/>
    <s v="1003 Cedar Hill Ave. Dallas"/>
    <n v="75208"/>
    <n v="1"/>
    <m/>
    <n v="31"/>
    <n v="31"/>
    <m/>
  </r>
  <r>
    <x v="9"/>
    <x v="0"/>
    <d v="2025-06-20T00:00:00"/>
    <d v="2025-06-20T00:00:00"/>
    <s v="SOY: Theatre 11-14"/>
    <x v="0"/>
    <s v="Kidd Spring Rec Center"/>
    <s v="1003 Cedar Hill Ave. Dallas"/>
    <n v="75208"/>
    <n v="1"/>
    <m/>
    <n v="26"/>
    <n v="26"/>
    <m/>
  </r>
  <r>
    <x v="9"/>
    <x v="0"/>
    <d v="2025-06-20T00:00:00"/>
    <d v="2025-06-20T00:00:00"/>
    <s v="SOY: Music 7-10"/>
    <x v="0"/>
    <s v="Kidd Spring Rec Center"/>
    <s v="1003 Cedar Hill Ave. Dallas"/>
    <n v="75208"/>
    <n v="1"/>
    <m/>
    <n v="31"/>
    <n v="31"/>
    <m/>
  </r>
  <r>
    <x v="9"/>
    <x v="0"/>
    <d v="2025-06-20T00:00:00"/>
    <d v="2025-06-20T00:00:00"/>
    <s v="SOY: Music 11- 14"/>
    <x v="0"/>
    <s v="Kidd Spring Rec Center"/>
    <s v="1003 Cedar Hill Ave. Dallas"/>
    <n v="75208"/>
    <n v="1"/>
    <m/>
    <n v="26"/>
    <n v="26"/>
    <m/>
  </r>
  <r>
    <x v="9"/>
    <x v="0"/>
    <d v="2025-06-20T00:00:00"/>
    <d v="2025-06-20T00:00:00"/>
    <s v="SOY: Visual Arts 7-10"/>
    <x v="0"/>
    <s v="Kidd Spring Rec Center"/>
    <s v="1003 Cedar Hill Ave. Dallas"/>
    <n v="75208"/>
    <n v="1"/>
    <m/>
    <n v="31"/>
    <n v="31"/>
    <m/>
  </r>
  <r>
    <x v="9"/>
    <x v="0"/>
    <d v="2025-06-20T00:00:00"/>
    <d v="2025-06-20T00:00:00"/>
    <s v="SOY: Visual Arts 11-14"/>
    <x v="0"/>
    <s v="Kidd Spring Rec Center"/>
    <s v="1003 Cedar Hill Ave. Dallas"/>
    <n v="75208"/>
    <n v="1"/>
    <m/>
    <n v="26"/>
    <n v="26"/>
    <m/>
  </r>
  <r>
    <x v="9"/>
    <x v="0"/>
    <d v="2025-06-20T00:00:00"/>
    <d v="2025-06-20T00:00:00"/>
    <s v="SOY: Dance 7-10"/>
    <x v="0"/>
    <s v="Kidd Spring Rec Center"/>
    <s v="1003 Cedar Hill Ave. Dallas"/>
    <n v="75208"/>
    <n v="1"/>
    <m/>
    <n v="31"/>
    <n v="31"/>
    <m/>
  </r>
  <r>
    <x v="9"/>
    <x v="0"/>
    <d v="2025-06-20T00:00:00"/>
    <d v="2025-06-20T00:00:00"/>
    <s v="SOY: Dance 11-14"/>
    <x v="0"/>
    <s v="Kidd Spring Rec Center"/>
    <s v="1003 Cedar Hill Ave. Dallas"/>
    <n v="75208"/>
    <n v="1"/>
    <m/>
    <n v="26"/>
    <n v="26"/>
    <m/>
  </r>
  <r>
    <x v="9"/>
    <x v="0"/>
    <d v="2025-06-20T00:00:00"/>
    <d v="2025-06-20T00:00:00"/>
    <s v="SOY: Filming Student Leaders"/>
    <x v="0"/>
    <s v="Kidd Spring Rec Center"/>
    <s v="1003 Cedar Hill Ave. Dallas"/>
    <n v="75208"/>
    <n v="1"/>
    <m/>
    <n v="19"/>
    <n v="19"/>
    <m/>
  </r>
  <r>
    <x v="9"/>
    <x v="0"/>
    <d v="2025-06-20T00:00:00"/>
    <d v="2025-06-20T00:00:00"/>
    <s v="SOY: Theatre Student Leaders"/>
    <x v="0"/>
    <s v="Kidd Spring Rec Center"/>
    <s v="1003 Cedar Hill Ave. Dallas"/>
    <n v="75208"/>
    <n v="1"/>
    <m/>
    <n v="19"/>
    <n v="19"/>
    <m/>
  </r>
  <r>
    <x v="9"/>
    <x v="0"/>
    <d v="2025-06-20T00:00:00"/>
    <d v="2025-06-20T00:00:00"/>
    <s v="SOY: Leadirship SL"/>
    <x v="0"/>
    <s v="Kidd Spring Rec Center"/>
    <s v="1003 Cedar Hill Ave. Dallas"/>
    <n v="75208"/>
    <n v="1"/>
    <m/>
    <n v="19"/>
    <n v="19"/>
    <m/>
  </r>
  <r>
    <x v="14"/>
    <x v="9"/>
    <d v="2025-06-20T00:00:00"/>
    <d v="2025-06-20T00:00:00"/>
    <s v="Menno High School"/>
    <x v="0"/>
    <s v="The Sixth Floor Museum at Dealey Plaza"/>
    <s v="411 Elm Street"/>
    <n v="75202"/>
    <n v="1"/>
    <n v="40"/>
    <n v="0"/>
    <n v="40"/>
    <m/>
  </r>
  <r>
    <x v="16"/>
    <x v="8"/>
    <d v="2025-06-20T00:00:00"/>
    <d v="2025-06-20T00:00:00"/>
    <s v="Pride Block Party"/>
    <x v="0"/>
    <s v="Dallas Museum of Art"/>
    <s v="1717 N Harwood"/>
    <n v="75201"/>
    <n v="16"/>
    <m/>
    <n v="2600"/>
    <n v="2600"/>
    <m/>
  </r>
  <r>
    <x v="16"/>
    <x v="0"/>
    <d v="2025-06-20T00:00:00"/>
    <d v="2025-06-20T00:00:00"/>
    <s v="Adult Program"/>
    <x v="0"/>
    <s v="Dallas Museum of Art"/>
    <s v="1717 N Harwood"/>
    <n v="75201"/>
    <n v="1"/>
    <m/>
    <n v="70"/>
    <n v="70"/>
    <m/>
  </r>
  <r>
    <x v="22"/>
    <x v="5"/>
    <d v="2025-06-20T00:00:00"/>
    <d v="2025-06-20T00:00:00"/>
    <s v="til Midnight at the Nasher"/>
    <x v="0"/>
    <s v="Nasher Sculpture Center"/>
    <s v="2001 Flora St. "/>
    <n v="75201"/>
    <n v="1"/>
    <m/>
    <n v="4960"/>
    <n v="4960"/>
    <m/>
  </r>
  <r>
    <x v="48"/>
    <x v="8"/>
    <d v="2025-06-20T00:00:00"/>
    <d v="2025-06-20T00:00:00"/>
    <s v="Pegasus Film Festival"/>
    <x v="0"/>
    <s v="Angelika Film Center"/>
    <s v="5321 E Mockingbird Ln #230"/>
    <n v="75206"/>
    <n v="1"/>
    <n v="28"/>
    <n v="54"/>
    <n v="72"/>
    <m/>
  </r>
  <r>
    <x v="24"/>
    <x v="0"/>
    <d v="2025-06-20T00:00:00"/>
    <d v="2025-06-20T00:00:00"/>
    <s v="Outreach Lab: Creature Features"/>
    <x v="0"/>
    <s v="Trinity Basin Preparatory Ewing"/>
    <s v="808 N Ewing Ave"/>
    <s v="75203"/>
    <n v="1"/>
    <m/>
    <n v="60"/>
    <n v="60"/>
    <m/>
  </r>
  <r>
    <x v="24"/>
    <x v="0"/>
    <d v="2025-06-20T00:00:00"/>
    <d v="2025-06-20T00:00:00"/>
    <s v="Outreach Lab: Electrical Exploration"/>
    <x v="0"/>
    <s v="Steve and Kate's Camp - AT&amp;T Headquarters"/>
    <s v="308 South Akard Street"/>
    <s v="75202"/>
    <n v="1"/>
    <n v="31"/>
    <m/>
    <n v="31"/>
    <m/>
  </r>
  <r>
    <x v="26"/>
    <x v="2"/>
    <d v="2025-06-20T00:00:00"/>
    <d v="2025-06-19T00:00:00"/>
    <s v="40th Annual Summer Youth Art Inst"/>
    <x v="0"/>
    <s v="Arena"/>
    <s v="650 S. Griffin Street"/>
    <n v="75201"/>
    <n v="1"/>
    <n v="0"/>
    <n v="391"/>
    <n v="391"/>
    <m/>
  </r>
  <r>
    <x v="26"/>
    <x v="5"/>
    <d v="2025-06-20T00:00:00"/>
    <d v="2025-06-20T00:00:00"/>
    <s v="Juneteeth Jazz Jam-Martha Burks"/>
    <x v="0"/>
    <s v="TBAAL "/>
    <s v="1305 Canton Street"/>
    <n v="75202"/>
    <n v="1"/>
    <n v="210"/>
    <n v="0"/>
    <n v="210"/>
    <m/>
  </r>
  <r>
    <x v="28"/>
    <x v="5"/>
    <d v="2025-06-20T00:00:00"/>
    <d v="2025-06-20T00:00:00"/>
    <s v="Pride Block Party Perforance"/>
    <x v="0"/>
    <s v="Dallas Arts District Community Stage   "/>
    <s v="Harwood &amp; Flora Streets"/>
    <n v="75201"/>
    <n v="1"/>
    <m/>
    <n v="26188"/>
    <n v="26188"/>
    <m/>
  </r>
  <r>
    <x v="31"/>
    <x v="5"/>
    <d v="2025-06-20T00:00:00"/>
    <d v="2025-06-20T00:00:00"/>
    <s v="DSO Pride Concert"/>
    <x v="0"/>
    <s v="Meyerson Symphony Center"/>
    <s v="2301 Flora Street"/>
    <n v="75201"/>
    <n v="1"/>
    <n v="200"/>
    <n v="0"/>
    <n v="200"/>
    <m/>
  </r>
  <r>
    <x v="18"/>
    <x v="5"/>
    <d v="2025-06-20T00:00:00"/>
    <d v="2025-06-20T00:00:00"/>
    <s v="Private Party "/>
    <x v="0"/>
    <s v="Private Home"/>
    <s v="14911 Lake Forest Dr 75254"/>
    <n v="75211"/>
    <n v="1"/>
    <m/>
    <n v="75"/>
    <n v="75"/>
    <m/>
  </r>
  <r>
    <x v="43"/>
    <x v="5"/>
    <d v="2025-06-21T00:00:00"/>
    <d v="2025-06-21T00:00:00"/>
    <s v="Concerts for Seniors - Dallas Area"/>
    <x v="0"/>
    <s v="Magnolia Home Royal Place"/>
    <s v="7541 Royal Place"/>
    <s v="75230"/>
    <n v="1"/>
    <n v="0"/>
    <n v="12"/>
    <n v="12"/>
    <m/>
  </r>
  <r>
    <x v="43"/>
    <x v="5"/>
    <d v="2025-06-21T00:00:00"/>
    <d v="2025-06-21T00:00:00"/>
    <s v="Concerts for Seniors - Dallas Area"/>
    <x v="0"/>
    <s v="Magnolia Home Royal Place"/>
    <s v="7541 Royal Place"/>
    <s v="75230"/>
    <n v="1"/>
    <n v="0"/>
    <n v="12"/>
    <n v="12"/>
    <m/>
  </r>
  <r>
    <x v="2"/>
    <x v="5"/>
    <d v="2025-06-21T00:00:00"/>
    <d v="2025-06-21T00:00:00"/>
    <s v="Sweet-N-Low: Pride x Juneteenth Day Party"/>
    <x v="0"/>
    <s v="Arts Mission Oak Cliff"/>
    <s v="410 S Windomere Ave"/>
    <n v="75208"/>
    <n v="1"/>
    <n v="50"/>
    <n v="0"/>
    <n v="50"/>
    <m/>
  </r>
  <r>
    <x v="9"/>
    <x v="5"/>
    <d v="2025-06-21T00:00:00"/>
    <d v="2025-06-21T00:00:00"/>
    <s v="Payasos. Clowns"/>
    <x v="0"/>
    <s v="Park Forest Branch"/>
    <s v="3421 Forest Ln, Dallas"/>
    <n v="75234"/>
    <n v="1"/>
    <n v="14"/>
    <n v="0"/>
    <n v="14"/>
    <m/>
  </r>
  <r>
    <x v="13"/>
    <x v="3"/>
    <d v="2025-06-21T00:00:00"/>
    <d v="2025-06-21T00:00:00"/>
    <s v="Rentals- COP"/>
    <x v="0"/>
    <s v="Rosewood Center for Family Arts"/>
    <s v="5938 Skillman St"/>
    <n v="75231"/>
    <n v="1"/>
    <m/>
    <n v="60"/>
    <n v="60"/>
    <m/>
  </r>
  <r>
    <x v="15"/>
    <x v="3"/>
    <d v="2025-06-21T00:00:00"/>
    <d v="2025-06-21T00:00:00"/>
    <s v="Wedding"/>
    <x v="0"/>
    <s v="Hall of State"/>
    <s v="3939 Grand Avenue"/>
    <n v="75210"/>
    <n v="1"/>
    <s v="X"/>
    <n v="175"/>
    <n v="175"/>
    <m/>
  </r>
  <r>
    <x v="16"/>
    <x v="9"/>
    <d v="2025-06-21T00:00:00"/>
    <d v="2025-06-21T00:00:00"/>
    <s v="Beyond Sight Touch Tour"/>
    <x v="0"/>
    <s v="Dallas Museum of Art"/>
    <s v="1717 N Harwood"/>
    <n v="75201"/>
    <n v="1"/>
    <m/>
    <n v="21"/>
    <n v="21"/>
    <m/>
  </r>
  <r>
    <x v="20"/>
    <x v="5"/>
    <d v="2025-06-21T00:00:00"/>
    <d v="2025-06-21T00:00:00"/>
    <s v="Juneteenth 101 at the AAM"/>
    <x v="0"/>
    <s v="African American Museum"/>
    <s v="3536 Grand Avenue"/>
    <n v="75210"/>
    <n v="1"/>
    <m/>
    <n v="703"/>
    <n v="703"/>
    <m/>
  </r>
  <r>
    <x v="21"/>
    <x v="8"/>
    <d v="2025-06-21T00:00:00"/>
    <d v="2025-06-21T00:00:00"/>
    <s v="Festival of Plays"/>
    <x v="0"/>
    <s v="Dallas Children's Theater "/>
    <s v="5938 Skillman St."/>
    <n v="75231"/>
    <n v="1"/>
    <n v="0"/>
    <n v="275"/>
    <n v="350"/>
    <m/>
  </r>
  <r>
    <x v="22"/>
    <x v="9"/>
    <d v="2025-06-21T00:00:00"/>
    <d v="2025-06-21T00:00:00"/>
    <s v="Touch Tour with BVI guest"/>
    <x v="0"/>
    <s v="Nasher Sculpture Center"/>
    <s v="2001 Flora St. "/>
    <n v="75201"/>
    <n v="1"/>
    <m/>
    <n v="18"/>
    <n v="18"/>
    <m/>
  </r>
  <r>
    <x v="48"/>
    <x v="8"/>
    <d v="2025-06-21T00:00:00"/>
    <d v="2025-06-21T00:00:00"/>
    <s v="Pegasus Film Festival"/>
    <x v="0"/>
    <s v="Angelika Film Center"/>
    <s v="5321 E Mockingbird Ln #230,"/>
    <n v="75206"/>
    <n v="1"/>
    <n v="42"/>
    <n v="65"/>
    <n v="107"/>
    <m/>
  </r>
  <r>
    <x v="48"/>
    <x v="3"/>
    <d v="2025-06-21T00:00:00"/>
    <d v="2025-06-21T00:00:00"/>
    <s v="Alumni Networking Event"/>
    <x v="0"/>
    <s v="Life in Deep Ellum"/>
    <s v="2803 Taylor St"/>
    <n v="75226"/>
    <n v="1"/>
    <n v="11"/>
    <n v="85"/>
    <n v="96"/>
    <m/>
  </r>
  <r>
    <x v="24"/>
    <x v="0"/>
    <d v="2025-06-21T00:00:00"/>
    <d v="2025-06-21T00:00:00"/>
    <s v="TECH Truck "/>
    <x v="0"/>
    <s v="For Oak Cliff"/>
    <s v="907 E Ledbetter Dr"/>
    <s v="75216"/>
    <n v="1"/>
    <m/>
    <n v="150"/>
    <n v="150"/>
    <m/>
  </r>
  <r>
    <x v="47"/>
    <x v="5"/>
    <d v="2025-06-21T00:00:00"/>
    <d v="2025-06-29T00:00:00"/>
    <s v="Performances Entre Páginas"/>
    <x v="0"/>
    <s v="Latino Cultural Center"/>
    <s v="2600 Live Oak Street"/>
    <n v="75204"/>
    <n v="4"/>
    <n v="155"/>
    <n v="81"/>
    <n v="236"/>
    <m/>
  </r>
  <r>
    <x v="47"/>
    <x v="8"/>
    <d v="2025-06-21T00:00:00"/>
    <d v="2025-06-21T00:00:00"/>
    <s v="ENTRE PAGINAS FAIR"/>
    <x v="0"/>
    <s v="Latino Cultural Center"/>
    <s v="2600 Live Oak Street"/>
    <n v="75204"/>
    <n v="1"/>
    <n v="65"/>
    <n v="27"/>
    <n v="92"/>
    <m/>
  </r>
  <r>
    <x v="49"/>
    <x v="1"/>
    <d v="2025-06-21T00:00:00"/>
    <d v="2025-06-21T00:00:00"/>
    <s v="Bandan Koro Rehearsal "/>
    <x v="0"/>
    <s v="Sammons Center for the Arts"/>
    <s v="3630 Harry Hines Blvd"/>
    <n v="75219"/>
    <n v="1"/>
    <n v="0"/>
    <n v="20"/>
    <n v="20"/>
    <m/>
  </r>
  <r>
    <x v="49"/>
    <x v="0"/>
    <d v="2025-06-21T00:00:00"/>
    <d v="2025-06-21T00:00:00"/>
    <s v="BK Saturdays - Bandan Koro Community Class "/>
    <x v="0"/>
    <s v="Sammons Center for the Arts"/>
    <s v="3630 Harry Hines Blvd"/>
    <n v="75219"/>
    <n v="1"/>
    <n v="0"/>
    <n v="40"/>
    <n v="40"/>
    <m/>
  </r>
  <r>
    <x v="26"/>
    <x v="5"/>
    <d v="2025-06-21T00:00:00"/>
    <d v="2025-06-21T00:00:00"/>
    <s v="Juneteeth Jazz Jam-Martha Burks"/>
    <x v="0"/>
    <s v="TBAAL "/>
    <s v="1305 Canton Street"/>
    <n v="75202"/>
    <n v="1"/>
    <n v="241"/>
    <n v="0"/>
    <n v="241"/>
    <m/>
  </r>
  <r>
    <x v="46"/>
    <x v="5"/>
    <d v="2025-06-21T00:00:00"/>
    <d v="2025-06-21T00:00:00"/>
    <s v="Make Music Day"/>
    <x v="0"/>
    <s v="George A. Purefoy Municipal Center"/>
    <s v="6101 Frisco Square Blvd"/>
    <n v="75034"/>
    <n v="1"/>
    <n v="0"/>
    <n v="60"/>
    <n v="60"/>
    <m/>
  </r>
  <r>
    <x v="37"/>
    <x v="0"/>
    <d v="2025-06-21T00:00:00"/>
    <d v="2025-06-21T00:00:00"/>
    <s v="2425-184A Lyceum Series: Visual Poetry and Found Text with Lisa Huffaker"/>
    <x v="0"/>
    <s v="The Writer's Garret"/>
    <s v="215 S. Tyler St."/>
    <n v="75208"/>
    <n v="1"/>
    <n v="0"/>
    <n v="13"/>
    <n v="13"/>
    <m/>
  </r>
  <r>
    <x v="2"/>
    <x v="0"/>
    <d v="2025-06-22T00:00:00"/>
    <d v="2025-06-22T00:00:00"/>
    <s v="Fabric Forms: A Textile Manipulation Workshop w/ Chelita McDuffie"/>
    <x v="0"/>
    <s v="Arts Mission Oak Cliff"/>
    <s v="410 S Windomere Ave"/>
    <n v="75208"/>
    <n v="1"/>
    <n v="4"/>
    <n v="0"/>
    <n v="4"/>
    <m/>
  </r>
  <r>
    <x v="2"/>
    <x v="5"/>
    <d v="2025-06-22T00:00:00"/>
    <d v="2025-06-22T00:00:00"/>
    <s v="&quot;Everyone, give yourselves a pat on the back!&quot; w/ Erin Malone Turner"/>
    <x v="0"/>
    <s v="Arts Mission Oak Cliff"/>
    <s v="410 S Windomere Ave"/>
    <n v="75208"/>
    <n v="1"/>
    <n v="15"/>
    <n v="0"/>
    <n v="15"/>
    <m/>
  </r>
  <r>
    <x v="2"/>
    <x v="0"/>
    <d v="2025-06-22T00:00:00"/>
    <d v="2025-06-22T00:00:00"/>
    <s v="Meditative Expressions"/>
    <x v="0"/>
    <s v="Arts Mission Oak Cliff"/>
    <s v="410 S Windomere Ave"/>
    <n v="75208"/>
    <n v="1"/>
    <n v="2"/>
    <n v="0"/>
    <n v="2"/>
    <m/>
  </r>
  <r>
    <x v="48"/>
    <x v="8"/>
    <d v="2025-06-22T00:00:00"/>
    <d v="2025-06-22T00:00:00"/>
    <s v="Pegasus Film Festival"/>
    <x v="0"/>
    <s v="The Majestic Theatre"/>
    <s v="1925 Elm St"/>
    <n v="75201"/>
    <n v="1"/>
    <n v="32"/>
    <n v="220"/>
    <n v="252"/>
    <m/>
  </r>
  <r>
    <x v="46"/>
    <x v="3"/>
    <d v="2025-06-22T00:00:00"/>
    <d v="2025-06-22T00:00:00"/>
    <s v="Auditions"/>
    <x v="0"/>
    <s v="First Presbyterian Church of Dallas"/>
    <s v="1835 Young Street"/>
    <n v="75201"/>
    <n v="1"/>
    <n v="0"/>
    <n v="4"/>
    <n v="4"/>
    <m/>
  </r>
  <r>
    <x v="11"/>
    <x v="2"/>
    <d v="2025-06-23T00:00:00"/>
    <d v="2025-06-27T00:00:00"/>
    <s v=" Summer Camp B 1 week Camp"/>
    <x v="0"/>
    <s v="Bishop Dunne Chatholic School"/>
    <s v="3900 Rugged Dr."/>
    <n v="75224"/>
    <n v="5"/>
    <n v="19"/>
    <n v="14"/>
    <n v="33"/>
    <m/>
  </r>
  <r>
    <x v="5"/>
    <x v="0"/>
    <d v="2025-06-23T00:00:00"/>
    <d v="2025-06-27T00:00:00"/>
    <s v="BNT Summer Intensive (Dede Barflied)"/>
    <x v="0"/>
    <s v="BNT Studios"/>
    <s v="10675 E. Northwest Higway, Suite 2400"/>
    <n v="75238"/>
    <n v="15"/>
    <n v="7"/>
    <n v="7"/>
    <n v="14"/>
    <m/>
  </r>
  <r>
    <x v="5"/>
    <x v="2"/>
    <d v="2025-06-23T00:00:00"/>
    <d v="2025-06-27T00:00:00"/>
    <s v="BNTC Classes"/>
    <x v="0"/>
    <s v="BNT Studios"/>
    <s v="10675 E. Northwest Higway, Suite 2400"/>
    <n v="75238"/>
    <n v="4"/>
    <n v="2"/>
    <n v="2"/>
    <n v="4"/>
    <m/>
  </r>
  <r>
    <x v="7"/>
    <x v="0"/>
    <d v="2025-06-23T00:00:00"/>
    <d v="2025-06-23T00:00:00"/>
    <s v="Sustaining: PACEs, Trauma, and Verbal De-Escalation"/>
    <x v="0"/>
    <s v="Big Thought HQ"/>
    <s v="1409 Botham Jean Blvd., Suite 1015"/>
    <n v="75215"/>
    <n v="1"/>
    <n v="0"/>
    <n v="14"/>
    <n v="14"/>
    <m/>
  </r>
  <r>
    <x v="7"/>
    <x v="0"/>
    <d v="2025-06-23T00:00:00"/>
    <d v="2025-06-23T00:00:00"/>
    <s v="Understanding Youth Mental Health 101"/>
    <x v="0"/>
    <s v="Big Thought HQ"/>
    <s v="1409 Botham Jean Blvd., Suite 1015"/>
    <n v="75215"/>
    <n v="1"/>
    <n v="0"/>
    <n v="15"/>
    <n v="15"/>
    <m/>
  </r>
  <r>
    <x v="9"/>
    <x v="0"/>
    <d v="2025-06-23T00:00:00"/>
    <d v="2025-06-23T00:00:00"/>
    <s v="SOY: Theatre 7-10 "/>
    <x v="0"/>
    <s v="Oak Cliff Cultural Center "/>
    <s v="223 Jefferson Blvd. Dallas "/>
    <n v="75208"/>
    <n v="1"/>
    <m/>
    <n v="31"/>
    <n v="31"/>
    <m/>
  </r>
  <r>
    <x v="9"/>
    <x v="0"/>
    <d v="2025-06-23T00:00:00"/>
    <d v="2025-06-23T00:00:00"/>
    <s v="SOY: Theatre 11-14"/>
    <x v="0"/>
    <s v="Oak Cliff Cultural Center "/>
    <s v="223 Jefferson Blvd. Dallas "/>
    <n v="75208"/>
    <n v="1"/>
    <m/>
    <n v="26"/>
    <n v="26"/>
    <m/>
  </r>
  <r>
    <x v="9"/>
    <x v="0"/>
    <d v="2025-06-23T00:00:00"/>
    <d v="2025-06-23T00:00:00"/>
    <s v="SOY: Music 7-10"/>
    <x v="0"/>
    <s v="Oak Cliff Cultural Center "/>
    <s v="223 Jefferson Blvd. Dallas "/>
    <n v="75208"/>
    <n v="1"/>
    <m/>
    <n v="31"/>
    <n v="31"/>
    <m/>
  </r>
  <r>
    <x v="9"/>
    <x v="0"/>
    <d v="2025-06-23T00:00:00"/>
    <d v="2025-06-23T00:00:00"/>
    <s v="SOY: Music 11- 14"/>
    <x v="0"/>
    <s v="Oak Cliff Cultural Center "/>
    <s v="223 Jefferson Blvd. Dallas "/>
    <n v="75208"/>
    <n v="1"/>
    <m/>
    <n v="26"/>
    <n v="26"/>
    <m/>
  </r>
  <r>
    <x v="9"/>
    <x v="0"/>
    <d v="2025-06-23T00:00:00"/>
    <d v="2025-06-23T00:00:00"/>
    <s v="SOY: Visual Arts 7-10"/>
    <x v="0"/>
    <s v="Oak Cliff Cultural Center "/>
    <s v="223 Jefferson Blvd. Dallas "/>
    <n v="75208"/>
    <n v="1"/>
    <m/>
    <n v="31"/>
    <n v="31"/>
    <m/>
  </r>
  <r>
    <x v="9"/>
    <x v="0"/>
    <d v="2025-06-23T00:00:00"/>
    <d v="2025-06-23T00:00:00"/>
    <s v="SOY: Visual Arts 11-14"/>
    <x v="0"/>
    <s v="Oak Cliff Cultural Center "/>
    <s v="223 Jefferson Blvd. Dallas "/>
    <n v="75208"/>
    <n v="1"/>
    <m/>
    <n v="26"/>
    <n v="26"/>
    <m/>
  </r>
  <r>
    <x v="9"/>
    <x v="0"/>
    <d v="2025-06-23T00:00:00"/>
    <d v="2025-06-23T00:00:00"/>
    <s v="SOY: Dance 7-10"/>
    <x v="0"/>
    <s v="Oak Cliff Cultural Center "/>
    <s v="223 Jefferson Blvd. Dallas "/>
    <n v="75208"/>
    <n v="1"/>
    <m/>
    <n v="31"/>
    <n v="31"/>
    <m/>
  </r>
  <r>
    <x v="9"/>
    <x v="0"/>
    <d v="2025-06-23T00:00:00"/>
    <d v="2025-06-23T00:00:00"/>
    <s v="SOY: Dance 11-14"/>
    <x v="0"/>
    <s v="Oak Cliff Cultural Center "/>
    <s v="223 Jefferson Blvd. Dallas "/>
    <n v="75208"/>
    <n v="1"/>
    <m/>
    <n v="26"/>
    <n v="26"/>
    <m/>
  </r>
  <r>
    <x v="9"/>
    <x v="0"/>
    <d v="2025-06-23T00:00:00"/>
    <d v="2025-06-23T00:00:00"/>
    <s v="SOY: Filming Student Leaders"/>
    <x v="0"/>
    <s v="Oak Cliff Cultural Center "/>
    <s v="223 Jefferson Blvd. Dallas "/>
    <n v="75208"/>
    <n v="1"/>
    <m/>
    <n v="19"/>
    <n v="19"/>
    <m/>
  </r>
  <r>
    <x v="9"/>
    <x v="0"/>
    <d v="2025-06-23T00:00:00"/>
    <d v="2025-06-23T00:00:00"/>
    <s v="SOY: Leadirship SL"/>
    <x v="0"/>
    <s v="Oak Cliff Cultural Center "/>
    <s v="223 Jefferson Blvd. Dallas "/>
    <n v="75208"/>
    <n v="1"/>
    <m/>
    <n v="19"/>
    <n v="19"/>
    <m/>
  </r>
  <r>
    <x v="50"/>
    <x v="2"/>
    <d v="2025-06-23T00:00:00"/>
    <d v="2025-06-27T00:00:00"/>
    <s v="Ceramic Glazing"/>
    <x v="0"/>
    <s v="Color Me Empowered HQ"/>
    <s v="2101 West Clarendon"/>
    <n v="75208"/>
    <n v="10"/>
    <n v="0"/>
    <n v="18"/>
    <n v="18"/>
    <m/>
  </r>
  <r>
    <x v="16"/>
    <x v="0"/>
    <d v="2025-06-23T00:00:00"/>
    <d v="2025-06-23T00:00:00"/>
    <s v="Citywide Youth Program"/>
    <x v="0"/>
    <s v="Vickery Meadow Youth Development Foundation"/>
    <s v="7110 Holly Hill Dr"/>
    <n v="75231"/>
    <n v="1"/>
    <m/>
    <n v="8"/>
    <n v="8"/>
    <m/>
  </r>
  <r>
    <x v="16"/>
    <x v="2"/>
    <d v="2025-06-23T00:00:00"/>
    <d v="2025-06-27T00:00:00"/>
    <s v="Summer Camp"/>
    <x v="0"/>
    <s v="Dallas Museum of Art"/>
    <s v="1717 N Harwood"/>
    <n v="75201"/>
    <n v="5"/>
    <n v="12"/>
    <m/>
    <n v="12"/>
    <m/>
  </r>
  <r>
    <x v="16"/>
    <x v="2"/>
    <d v="2025-06-23T00:00:00"/>
    <d v="2025-06-27T00:00:00"/>
    <s v="Summer Camp"/>
    <x v="0"/>
    <s v="Dallas Museum of Art"/>
    <s v="1717 N Harwood"/>
    <n v="75201"/>
    <n v="5"/>
    <n v="12"/>
    <m/>
    <n v="12"/>
    <m/>
  </r>
  <r>
    <x v="16"/>
    <x v="2"/>
    <d v="2025-06-23T00:00:00"/>
    <d v="2025-06-27T00:00:00"/>
    <s v="Summer Camp"/>
    <x v="0"/>
    <s v="Dallas Museum of Art"/>
    <s v="1717 N Harwood"/>
    <n v="75201"/>
    <n v="5"/>
    <n v="12"/>
    <m/>
    <n v="12"/>
    <m/>
  </r>
  <r>
    <x v="16"/>
    <x v="2"/>
    <d v="2025-06-23T00:00:00"/>
    <d v="2025-06-27T00:00:00"/>
    <s v="Summer Camp"/>
    <x v="0"/>
    <s v="Dallas Museum of Art"/>
    <s v="1717 N Harwood"/>
    <n v="75201"/>
    <n v="5"/>
    <n v="13"/>
    <m/>
    <n v="13"/>
    <m/>
  </r>
  <r>
    <x v="21"/>
    <x v="2"/>
    <d v="2025-06-23T00:00:00"/>
    <d v="2025-06-26T00:00:00"/>
    <s v="Discover Photography "/>
    <x v="0"/>
    <s v="Brother Bill's Helping Hand"/>
    <s v="3906 N. Westmoreland Rd."/>
    <n v="75212"/>
    <n v="1"/>
    <n v="0"/>
    <n v="25"/>
    <n v="25"/>
    <m/>
  </r>
  <r>
    <x v="22"/>
    <x v="0"/>
    <d v="2025-06-23T00:00:00"/>
    <d v="2025-06-27T00:00:00"/>
    <s v="Museum Forum for Teachers"/>
    <x v="0"/>
    <s v="Nasher Sculpture Center"/>
    <s v="2001 Flora St. "/>
    <n v="75201"/>
    <n v="5"/>
    <m/>
    <n v="30"/>
    <n v="30"/>
    <m/>
  </r>
  <r>
    <x v="24"/>
    <x v="0"/>
    <d v="2025-06-23T00:00:00"/>
    <d v="2025-06-23T00:00:00"/>
    <s v="Outreach Lab: Adapt to Survive 2.0"/>
    <x v="0"/>
    <s v="Cedar Springs Boys and Girls Club"/>
    <s v="4440 Brown Street"/>
    <s v="75219"/>
    <n v="1"/>
    <m/>
    <n v="31"/>
    <n v="31"/>
    <m/>
  </r>
  <r>
    <x v="24"/>
    <x v="0"/>
    <d v="2025-06-23T00:00:00"/>
    <d v="2025-06-23T00:00:00"/>
    <s v="Outreach Lab: Creature Features"/>
    <x v="0"/>
    <s v="Cedar Springs Boys and Girls Club"/>
    <s v="4440 Brown Street"/>
    <s v="75219"/>
    <n v="1"/>
    <m/>
    <n v="31"/>
    <n v="31"/>
    <m/>
  </r>
  <r>
    <x v="24"/>
    <x v="0"/>
    <d v="2025-06-23T00:00:00"/>
    <d v="2025-06-23T00:00:00"/>
    <s v="Outreach Lab: Engineers, Assemble!"/>
    <x v="0"/>
    <s v="Texas Rangers Youth Academy"/>
    <s v="2303 Bickers Street"/>
    <s v="75212"/>
    <n v="1"/>
    <m/>
    <n v="47"/>
    <n v="47"/>
    <m/>
  </r>
  <r>
    <x v="26"/>
    <x v="2"/>
    <d v="2025-06-23T00:00:00"/>
    <d v="2025-06-23T00:00:00"/>
    <s v="40th Annual Summer Youth Art Inst"/>
    <x v="0"/>
    <s v="TBAAL "/>
    <s v="1309 Canton Street"/>
    <n v="75201"/>
    <n v="1"/>
    <n v="0"/>
    <n v="389"/>
    <n v="389"/>
    <m/>
  </r>
  <r>
    <x v="26"/>
    <x v="7"/>
    <d v="2025-06-23T00:00:00"/>
    <d v="2025-06-30T00:00:00"/>
    <s v="History of TBAAL"/>
    <x v="0"/>
    <s v="TBAAL "/>
    <s v="1309 Canton Street"/>
    <n v="75202"/>
    <n v="1"/>
    <n v="0"/>
    <n v="987"/>
    <n v="987"/>
    <m/>
  </r>
  <r>
    <x v="37"/>
    <x v="0"/>
    <d v="2025-06-23T00:00:00"/>
    <d v="2025-06-23T00:00:00"/>
    <s v="2425-166RW Rail Writers with Jubilee Park to Perot Museum of Sience and Nature"/>
    <x v="0"/>
    <s v="Martin Luther King Jr. Station"/>
    <s v="1412 S. Trunk Ave"/>
    <n v="75210"/>
    <n v="1"/>
    <n v="0"/>
    <n v="14"/>
    <n v="14"/>
    <m/>
  </r>
  <r>
    <x v="37"/>
    <x v="0"/>
    <d v="2025-06-23T00:00:00"/>
    <d v="2025-06-23T00:00:00"/>
    <s v="2425-167RW Rail Writers with Jubilee Park to Perot Museum of Sience and Nature"/>
    <x v="0"/>
    <s v="Martin Luther King Jr. Station"/>
    <s v="1413 S. Trunk Ave"/>
    <n v="75210"/>
    <n v="1"/>
    <n v="0"/>
    <n v="20"/>
    <n v="20"/>
    <m/>
  </r>
  <r>
    <x v="37"/>
    <x v="0"/>
    <d v="2025-06-23T00:00:00"/>
    <d v="2025-06-23T00:00:00"/>
    <s v="2425-168RW Rail Writers with Jubilee Park to Dallas Holocaust and Human Rights Museum"/>
    <x v="0"/>
    <s v="Martin Luther King Jr. Station"/>
    <s v="1414 S. Trunk Ave"/>
    <n v="75210"/>
    <n v="1"/>
    <n v="0"/>
    <n v="16"/>
    <n v="16"/>
    <m/>
  </r>
  <r>
    <x v="37"/>
    <x v="0"/>
    <d v="2025-06-23T00:00:00"/>
    <d v="2025-06-23T00:00:00"/>
    <s v="2425-169RW Rail Writers with Jubilee Park to Dallas Holocaust and Human Rights Museum"/>
    <x v="0"/>
    <s v="Martin Luther King Jr. Station"/>
    <s v="1415 S. Trunk Ave"/>
    <n v="75210"/>
    <n v="1"/>
    <n v="0"/>
    <n v="18"/>
    <n v="18"/>
    <m/>
  </r>
  <r>
    <x v="37"/>
    <x v="0"/>
    <d v="2025-06-23T00:00:00"/>
    <d v="2025-06-23T00:00:00"/>
    <s v="2425-188RW Rail Writers with Jubilee Park to Dallas Holocaust and Human Rights Museum"/>
    <x v="0"/>
    <s v="Martin Luther King Jr. Station"/>
    <s v="1416 S. Trunk Ave"/>
    <n v="75210"/>
    <n v="1"/>
    <n v="0"/>
    <n v="13"/>
    <n v="13"/>
    <m/>
  </r>
  <r>
    <x v="30"/>
    <x v="0"/>
    <d v="2025-06-23T00:00:00"/>
    <d v="2025-06-23T00:00:00"/>
    <s v="Fight Night (stage combat training)"/>
    <x v="0"/>
    <s v="Norma Young Arena Stage"/>
    <s v="2688 Laclede St., #120"/>
    <n v="75201"/>
    <n v="1"/>
    <n v="13"/>
    <n v="0"/>
    <n v="13"/>
    <m/>
  </r>
  <r>
    <x v="54"/>
    <x v="1"/>
    <d v="2025-06-23T00:00:00"/>
    <d v="2025-06-30T00:00:00"/>
    <s v="Everybody's Talking About Jamie"/>
    <x v="0"/>
    <s v="Uptown Players Offices"/>
    <s v="1327 Motor Circle"/>
    <n v="75207"/>
    <n v="7"/>
    <n v="0"/>
    <n v="28"/>
    <n v="28"/>
    <m/>
  </r>
  <r>
    <x v="32"/>
    <x v="8"/>
    <d v="2025-06-23T00:00:00"/>
    <d v="2025-06-23T00:00:00"/>
    <s v="USAFF co-presents Musical Mondays series screening of &quot;Hedwig and the Angry Inch&quot; (presented with the Angelika Dallas)"/>
    <x v="0"/>
    <s v="Angelika Film Center Dallas"/>
    <s v="5321 E Mockingbird Ln"/>
    <n v="75206"/>
    <n v="1"/>
    <n v="53"/>
    <n v="0"/>
    <n v="53"/>
    <m/>
  </r>
  <r>
    <x v="33"/>
    <x v="2"/>
    <d v="2025-06-24T00:00:00"/>
    <d v="2025-06-26T00:00:00"/>
    <s v="Virtual Kids Opera Boot Camp"/>
    <x v="1"/>
    <s v="VIRTUAL"/>
    <s v="VIRTUAL"/>
    <s v="VIRTUAL"/>
    <n v="3"/>
    <n v="0"/>
    <n v="122"/>
    <n v="122"/>
    <m/>
  </r>
  <r>
    <x v="43"/>
    <x v="5"/>
    <d v="2025-06-24T00:00:00"/>
    <d v="2025-06-24T00:00:00"/>
    <s v="Concerts for Seniors - Dallas Area"/>
    <x v="0"/>
    <s v="Parsons House Preston Hollow: MC"/>
    <s v="4205 W. Northwest Hwy."/>
    <s v="75220"/>
    <n v="1"/>
    <n v="0"/>
    <n v="10"/>
    <n v="10"/>
    <m/>
  </r>
  <r>
    <x v="43"/>
    <x v="5"/>
    <d v="2025-06-24T00:00:00"/>
    <d v="2025-06-24T00:00:00"/>
    <s v="Concerts for Seniors - Dallas Area"/>
    <x v="0"/>
    <s v="Parsons House Preston Hollow: AL"/>
    <s v="4205 West Northwest Highway"/>
    <s v="75220"/>
    <n v="1"/>
    <n v="0"/>
    <n v="20"/>
    <n v="20"/>
    <m/>
  </r>
  <r>
    <x v="37"/>
    <x v="0"/>
    <d v="2025-06-24T00:00:00"/>
    <d v="2025-06-24T00:00:00"/>
    <s v="2425-102A Cancer Support North Texas"/>
    <x v="1"/>
    <s v="Virtual"/>
    <s v="Virtual"/>
    <s v="Virtual"/>
    <n v="1"/>
    <n v="0"/>
    <n v="8"/>
    <n v="8"/>
    <m/>
  </r>
  <r>
    <x v="44"/>
    <x v="0"/>
    <d v="2025-06-24T00:00:00"/>
    <d v="2025-06-24T00:00:00"/>
    <s v="Virtual Feedback for Nonfiction Writers"/>
    <x v="1"/>
    <s v="Virtual"/>
    <m/>
    <m/>
    <n v="1"/>
    <n v="5"/>
    <n v="3"/>
    <n v="8"/>
    <m/>
  </r>
  <r>
    <x v="44"/>
    <x v="2"/>
    <d v="2025-06-24T00:00:00"/>
    <d v="2025-06-24T00:00:00"/>
    <s v="Awaken Creativity Songwriters Group North"/>
    <x v="0"/>
    <s v="Private Residence"/>
    <s v="3429 Hanover St"/>
    <n v="75225"/>
    <n v="1"/>
    <n v="11"/>
    <n v="0"/>
    <n v="11"/>
    <m/>
  </r>
  <r>
    <x v="1"/>
    <x v="0"/>
    <d v="2025-06-24T00:00:00"/>
    <d v="2025-06-30T00:00:00"/>
    <s v="Streamliners ECRR"/>
    <x v="0"/>
    <s v="Vogel Alcove"/>
    <s v="1738 Gano St, Dallas, TX"/>
    <n v="75215"/>
    <n v="8"/>
    <m/>
    <n v="112"/>
    <n v="112"/>
    <m/>
  </r>
  <r>
    <x v="7"/>
    <x v="0"/>
    <d v="2025-06-24T00:00:00"/>
    <d v="2025-06-24T00:00:00"/>
    <s v="Launching:Youth-Centered Spaces"/>
    <x v="0"/>
    <s v="Big Thought HQ"/>
    <s v="1409 Botham Jean Blvd., Suite 1015"/>
    <n v="75215"/>
    <n v="1"/>
    <n v="0"/>
    <n v="11"/>
    <n v="11"/>
    <m/>
  </r>
  <r>
    <x v="7"/>
    <x v="0"/>
    <d v="2025-06-24T00:00:00"/>
    <d v="2025-06-24T00:00:00"/>
    <s v="Developing SEL 201"/>
    <x v="0"/>
    <s v="Big Thought HQ"/>
    <s v="1409 Botham Jean Blvd., Suite 1015"/>
    <n v="75215"/>
    <n v="1"/>
    <n v="0"/>
    <n v="11"/>
    <n v="11"/>
    <m/>
  </r>
  <r>
    <x v="9"/>
    <x v="0"/>
    <d v="2025-06-24T00:00:00"/>
    <d v="2025-06-24T00:00:00"/>
    <s v="SOY: Theatre 7-10 "/>
    <x v="0"/>
    <s v="Oak Cliff Cultural Center "/>
    <s v="223 Jefferson Blvd. Dallas "/>
    <n v="75208"/>
    <n v="1"/>
    <m/>
    <n v="31"/>
    <n v="31"/>
    <m/>
  </r>
  <r>
    <x v="9"/>
    <x v="0"/>
    <d v="2025-06-24T00:00:00"/>
    <d v="2025-06-24T00:00:00"/>
    <s v="SOY: Theatre 11-14"/>
    <x v="0"/>
    <s v="Oak Cliff Cultural Center "/>
    <s v="223 Jefferson Blvd. Dallas "/>
    <n v="75208"/>
    <n v="1"/>
    <m/>
    <n v="26"/>
    <n v="26"/>
    <m/>
  </r>
  <r>
    <x v="9"/>
    <x v="0"/>
    <d v="2025-06-24T00:00:00"/>
    <d v="2025-06-24T00:00:00"/>
    <s v="SOY: Music 7-10"/>
    <x v="0"/>
    <s v="Oak Cliff Cultural Center "/>
    <s v="223 Jefferson Blvd. Dallas "/>
    <n v="75208"/>
    <n v="1"/>
    <m/>
    <n v="31"/>
    <n v="31"/>
    <m/>
  </r>
  <r>
    <x v="9"/>
    <x v="0"/>
    <d v="2025-06-24T00:00:00"/>
    <d v="2025-06-24T00:00:00"/>
    <s v="SOY: Music 11- 14"/>
    <x v="0"/>
    <s v="Oak Cliff Cultural Center "/>
    <s v="223 Jefferson Blvd. Dallas "/>
    <n v="75208"/>
    <n v="1"/>
    <m/>
    <n v="26"/>
    <n v="26"/>
    <m/>
  </r>
  <r>
    <x v="9"/>
    <x v="0"/>
    <d v="2025-06-24T00:00:00"/>
    <d v="2025-06-24T00:00:00"/>
    <s v="SOY: Visual Arts 7-10"/>
    <x v="0"/>
    <s v="Oak Cliff Cultural Center "/>
    <s v="223 Jefferson Blvd. Dallas "/>
    <n v="75208"/>
    <n v="1"/>
    <m/>
    <n v="31"/>
    <n v="31"/>
    <m/>
  </r>
  <r>
    <x v="9"/>
    <x v="0"/>
    <d v="2025-06-24T00:00:00"/>
    <d v="2025-06-24T00:00:00"/>
    <s v="SOY: Visual Arts 11-14"/>
    <x v="0"/>
    <s v="Oak Cliff Cultural Center "/>
    <s v="223 Jefferson Blvd. Dallas "/>
    <n v="75208"/>
    <n v="1"/>
    <m/>
    <n v="26"/>
    <n v="26"/>
    <m/>
  </r>
  <r>
    <x v="9"/>
    <x v="0"/>
    <d v="2025-06-24T00:00:00"/>
    <d v="2025-06-24T00:00:00"/>
    <s v="SOY: Dance 7-10"/>
    <x v="0"/>
    <s v="Oak Cliff Cultural Center "/>
    <s v="223 Jefferson Blvd. Dallas "/>
    <n v="75208"/>
    <n v="1"/>
    <m/>
    <n v="31"/>
    <n v="31"/>
    <m/>
  </r>
  <r>
    <x v="9"/>
    <x v="0"/>
    <d v="2025-06-24T00:00:00"/>
    <d v="2025-06-24T00:00:00"/>
    <s v="SOY: Dance 11-14"/>
    <x v="0"/>
    <s v="Oak Cliff Cultural Center "/>
    <s v="223 Jefferson Blvd. Dallas "/>
    <n v="75208"/>
    <n v="1"/>
    <m/>
    <n v="26"/>
    <n v="26"/>
    <m/>
  </r>
  <r>
    <x v="9"/>
    <x v="0"/>
    <d v="2025-06-24T00:00:00"/>
    <d v="2025-06-24T00:00:00"/>
    <s v="SOY: Filming Student Leaders"/>
    <x v="0"/>
    <s v="Oak Cliff Cultural Center "/>
    <s v="223 Jefferson Blvd. Dallas "/>
    <n v="75208"/>
    <n v="1"/>
    <m/>
    <n v="19"/>
    <n v="19"/>
    <m/>
  </r>
  <r>
    <x v="9"/>
    <x v="0"/>
    <d v="2025-06-24T00:00:00"/>
    <d v="2025-06-24T00:00:00"/>
    <s v="SOY: Leadirship SL"/>
    <x v="0"/>
    <s v="Oak Cliff Cultural Center "/>
    <s v="223 Jefferson Blvd. Dallas "/>
    <n v="75208"/>
    <n v="1"/>
    <m/>
    <n v="19"/>
    <n v="19"/>
    <m/>
  </r>
  <r>
    <x v="15"/>
    <x v="3"/>
    <d v="2025-06-24T00:00:00"/>
    <d v="2025-06-24T00:00:00"/>
    <s v="DMN Interns"/>
    <x v="0"/>
    <s v="Hall of State"/>
    <s v="3939 Grand Avenue"/>
    <n v="75210"/>
    <n v="1"/>
    <s v="X"/>
    <n v="40"/>
    <n v="40"/>
    <m/>
  </r>
  <r>
    <x v="24"/>
    <x v="0"/>
    <d v="2025-06-24T00:00:00"/>
    <d v="2025-06-24T00:00:00"/>
    <s v="Outreach Lab: Adapt to Survive 2.0"/>
    <x v="0"/>
    <s v="Boys &amp; Girls Club of East Dallas"/>
    <s v="4804 Worth Street"/>
    <s v="75246"/>
    <n v="1"/>
    <m/>
    <n v="31"/>
    <n v="31"/>
    <m/>
  </r>
  <r>
    <x v="35"/>
    <x v="10"/>
    <s v="N/A"/>
    <s v="N/A"/>
    <s v="NO EVENTS JUL 2025"/>
    <x v="2"/>
    <m/>
    <m/>
    <m/>
    <m/>
    <m/>
    <m/>
    <n v="0"/>
    <m/>
  </r>
  <r>
    <x v="42"/>
    <x v="3"/>
    <d v="2025-07-01T00:00:00"/>
    <d v="2025-07-31T00:00:00"/>
    <s v="No July Events - Dark"/>
    <x v="2"/>
    <m/>
    <m/>
    <m/>
    <m/>
    <m/>
    <m/>
    <n v="0"/>
    <m/>
  </r>
  <r>
    <x v="24"/>
    <x v="0"/>
    <d v="2025-06-24T00:00:00"/>
    <d v="2025-06-24T00:00:00"/>
    <s v="Outreach Lab: Air and Weather"/>
    <x v="0"/>
    <s v="Eloise Lundy Recreation Center"/>
    <s v="1228 Sabine Street"/>
    <s v="75203"/>
    <n v="1"/>
    <m/>
    <n v="21"/>
    <n v="21"/>
    <m/>
  </r>
  <r>
    <x v="24"/>
    <x v="0"/>
    <d v="2025-06-24T00:00:00"/>
    <d v="2025-06-24T00:00:00"/>
    <s v="Outreach Lab: Creature Features"/>
    <x v="0"/>
    <s v="Boys &amp; Girls Club of East Dallas"/>
    <s v="4804 Worth Street"/>
    <s v="75246"/>
    <n v="1"/>
    <m/>
    <n v="31"/>
    <n v="31"/>
    <m/>
  </r>
  <r>
    <x v="24"/>
    <x v="0"/>
    <d v="2025-06-24T00:00:00"/>
    <d v="2025-06-24T00:00:00"/>
    <s v="Outreach Lab: Electrical Exploration"/>
    <x v="0"/>
    <s v="Cityscape Schools"/>
    <s v="6211 East Grand Ave"/>
    <s v="75223"/>
    <n v="1"/>
    <m/>
    <n v="46"/>
    <n v="46"/>
    <m/>
  </r>
  <r>
    <x v="24"/>
    <x v="0"/>
    <d v="2025-06-24T00:00:00"/>
    <d v="2025-06-24T00:00:00"/>
    <s v="TECH Truck "/>
    <x v="0"/>
    <s v="Dallas Public Library - Prairie Creek Branch"/>
    <s v="9609 Lake June Rd"/>
    <s v="75217"/>
    <n v="1"/>
    <m/>
    <n v="35"/>
    <n v="35"/>
    <m/>
  </r>
  <r>
    <x v="26"/>
    <x v="2"/>
    <d v="2025-06-24T00:00:00"/>
    <d v="2025-06-24T00:00:00"/>
    <s v="40th Annual Summer Youth Art Inst"/>
    <x v="0"/>
    <s v="TBAAL "/>
    <s v="1309 Canton Street"/>
    <n v="75201"/>
    <n v="1"/>
    <n v="0"/>
    <n v="364"/>
    <n v="364"/>
    <m/>
  </r>
  <r>
    <x v="26"/>
    <x v="3"/>
    <d v="2025-06-24T00:00:00"/>
    <d v="2025-06-24T00:00:00"/>
    <s v="National Singing Quartett Conf, Mtg."/>
    <x v="0"/>
    <s v="TBAAL "/>
    <s v="1309 Canton Street"/>
    <n v="75201"/>
    <n v="1"/>
    <n v="0"/>
    <n v="19"/>
    <n v="19"/>
    <m/>
  </r>
  <r>
    <x v="33"/>
    <x v="2"/>
    <d v="2025-06-24T00:00:00"/>
    <d v="2025-06-26T00:00:00"/>
    <s v="Kids Opera Boot Camp"/>
    <x v="0"/>
    <s v="Karayanis Rehearsal Production Center"/>
    <s v="4301 S Fitzhugh Ave"/>
    <n v="75210"/>
    <n v="3"/>
    <n v="0"/>
    <n v="169"/>
    <n v="169"/>
    <m/>
  </r>
  <r>
    <x v="31"/>
    <x v="1"/>
    <d v="2025-06-24T00:00:00"/>
    <d v="2025-06-24T00:00:00"/>
    <s v="Disney Pride Rehearsal"/>
    <x v="0"/>
    <s v="First Presbyterian Church"/>
    <s v="1835 Young Street"/>
    <n v="75201"/>
    <n v="1"/>
    <n v="200"/>
    <n v="0"/>
    <n v="200"/>
    <m/>
  </r>
  <r>
    <x v="7"/>
    <x v="0"/>
    <d v="2025-06-25T00:00:00"/>
    <d v="2025-06-25T00:00:00"/>
    <s v="Learning Systems: National Opportunity Youth Incubator"/>
    <x v="1"/>
    <s v="Virtual"/>
    <s v="Virtual"/>
    <s v="Virtual"/>
    <n v="1"/>
    <n v="0"/>
    <n v="6"/>
    <n v="6"/>
    <m/>
  </r>
  <r>
    <x v="43"/>
    <x v="5"/>
    <d v="2025-06-25T00:00:00"/>
    <d v="2025-06-25T00:00:00"/>
    <s v="Concerts for Seniors - Dallas Area"/>
    <x v="0"/>
    <s v="Marcus Annex Senior Center"/>
    <s v="2910 Modella Avenue"/>
    <s v="75229"/>
    <n v="1"/>
    <n v="0"/>
    <n v="22"/>
    <n v="22"/>
    <m/>
  </r>
  <r>
    <x v="43"/>
    <x v="5"/>
    <d v="2025-06-25T00:00:00"/>
    <d v="2025-06-25T00:00:00"/>
    <s v="Concerts for Seniors - Dallas Area"/>
    <x v="0"/>
    <s v="Marcus Annex Senior Center"/>
    <s v="2910 Modella Avenue"/>
    <s v="75229"/>
    <n v="1"/>
    <n v="0"/>
    <n v="22"/>
    <n v="22"/>
    <m/>
  </r>
  <r>
    <x v="9"/>
    <x v="0"/>
    <d v="2025-06-25T00:00:00"/>
    <d v="2025-06-25T00:00:00"/>
    <s v="SOY: Theatre 7-10 "/>
    <x v="0"/>
    <s v="Mountain View College/DCC"/>
    <s v="4849 W Illinois Ave. Dallas "/>
    <n v="75211"/>
    <n v="1"/>
    <m/>
    <n v="31"/>
    <n v="31"/>
    <m/>
  </r>
  <r>
    <x v="9"/>
    <x v="0"/>
    <d v="2025-06-25T00:00:00"/>
    <d v="2025-06-25T00:00:00"/>
    <s v="SOY: Theatre 11-14"/>
    <x v="0"/>
    <s v="Mountain View College/DCC"/>
    <s v="4849 W Illinois Ave. Dallas "/>
    <n v="75211"/>
    <n v="1"/>
    <m/>
    <n v="26"/>
    <n v="26"/>
    <m/>
  </r>
  <r>
    <x v="9"/>
    <x v="0"/>
    <d v="2025-06-25T00:00:00"/>
    <d v="2025-06-25T00:00:00"/>
    <s v="SOY: Music 7-10"/>
    <x v="0"/>
    <s v="Mountain View College/DCC"/>
    <s v="4849 W Illinois Ave. Dallas "/>
    <n v="75211"/>
    <n v="1"/>
    <m/>
    <n v="31"/>
    <n v="31"/>
    <m/>
  </r>
  <r>
    <x v="9"/>
    <x v="0"/>
    <d v="2025-06-25T00:00:00"/>
    <d v="2025-06-25T00:00:00"/>
    <s v="SOY: Music 11- 14"/>
    <x v="0"/>
    <s v="Mountain View College/DCC"/>
    <s v="4849 W Illinois Ave. Dallas "/>
    <n v="75211"/>
    <n v="1"/>
    <m/>
    <n v="26"/>
    <n v="26"/>
    <m/>
  </r>
  <r>
    <x v="9"/>
    <x v="0"/>
    <d v="2025-06-25T00:00:00"/>
    <d v="2025-06-25T00:00:00"/>
    <s v="SOY: Visual Arts 7-10"/>
    <x v="0"/>
    <s v="Mountain View College/DCC"/>
    <s v="4849 W Illinois Ave. Dallas "/>
    <n v="75211"/>
    <n v="1"/>
    <m/>
    <n v="31"/>
    <n v="31"/>
    <m/>
  </r>
  <r>
    <x v="9"/>
    <x v="0"/>
    <d v="2025-06-25T00:00:00"/>
    <d v="2025-06-25T00:00:00"/>
    <s v="SOY: Visual Arts 11-14"/>
    <x v="0"/>
    <s v="Mountain View College/DCC"/>
    <s v="4849 W Illinois Ave. Dallas "/>
    <n v="75211"/>
    <n v="1"/>
    <m/>
    <n v="26"/>
    <n v="26"/>
    <m/>
  </r>
  <r>
    <x v="9"/>
    <x v="0"/>
    <d v="2025-06-25T00:00:00"/>
    <d v="2025-06-25T00:00:00"/>
    <s v="SOY: Dance 7-10"/>
    <x v="0"/>
    <s v="Mountain View College/DCC"/>
    <s v="4849 W Illinois Ave. Dallas "/>
    <n v="75211"/>
    <n v="1"/>
    <m/>
    <n v="31"/>
    <n v="31"/>
    <m/>
  </r>
  <r>
    <x v="9"/>
    <x v="0"/>
    <d v="2025-06-25T00:00:00"/>
    <d v="2025-06-25T00:00:00"/>
    <s v="SOY: Dance 11-14"/>
    <x v="0"/>
    <s v="Mountain View College/DCC"/>
    <s v="4849 W Illinois Ave. Dallas "/>
    <n v="75211"/>
    <n v="1"/>
    <m/>
    <n v="26"/>
    <n v="26"/>
    <m/>
  </r>
  <r>
    <x v="9"/>
    <x v="0"/>
    <d v="2025-06-25T00:00:00"/>
    <d v="2025-06-25T00:00:00"/>
    <s v="SOY: Theatre Student Leaders"/>
    <x v="0"/>
    <s v="Mountain View College/DCC"/>
    <s v="4849 W Illinois Ave. Dallas "/>
    <n v="75211"/>
    <n v="1"/>
    <m/>
    <n v="19"/>
    <n v="19"/>
    <m/>
  </r>
  <r>
    <x v="9"/>
    <x v="0"/>
    <d v="2025-06-25T00:00:00"/>
    <d v="2025-06-25T00:00:00"/>
    <s v="SOY: Leadirship SL"/>
    <x v="0"/>
    <s v="Mountain View College/DCC"/>
    <s v="4849 W Illinois Ave. Dallas "/>
    <n v="75211"/>
    <n v="1"/>
    <m/>
    <n v="19"/>
    <n v="19"/>
    <m/>
  </r>
  <r>
    <x v="16"/>
    <x v="0"/>
    <d v="2025-06-25T00:00:00"/>
    <d v="2025-06-25T00:00:00"/>
    <s v="Citywide Youth Program"/>
    <x v="0"/>
    <s v="Reunion Tower "/>
    <s v="300 Reunion Blvd E"/>
    <n v="75207"/>
    <n v="1"/>
    <m/>
    <n v="85"/>
    <n v="85"/>
    <m/>
  </r>
  <r>
    <x v="16"/>
    <x v="0"/>
    <d v="2025-06-25T00:00:00"/>
    <d v="2025-06-25T00:00:00"/>
    <s v="Citywide Youth Program"/>
    <x v="0"/>
    <s v="Dallas Public Library - Pleasant Grove Branch"/>
    <s v="7310 Lake June Rd"/>
    <n v="75217"/>
    <n v="1"/>
    <m/>
    <n v="45"/>
    <n v="45"/>
    <m/>
  </r>
  <r>
    <x v="16"/>
    <x v="0"/>
    <d v="2025-06-25T00:00:00"/>
    <d v="2025-06-25T00:00:00"/>
    <s v="Museum Forum for Teachers"/>
    <x v="0"/>
    <s v="Dallas Museum of Art"/>
    <s v="1717 N Harwood"/>
    <n v="75201"/>
    <n v="1"/>
    <m/>
    <n v="30"/>
    <n v="30"/>
    <m/>
  </r>
  <r>
    <x v="48"/>
    <x v="0"/>
    <d v="2025-06-25T00:00:00"/>
    <d v="2025-06-25T00:00:00"/>
    <s v="Exhibition of Visions"/>
    <x v="0"/>
    <s v="Executive Suites"/>
    <s v="2904 Floyd St"/>
    <n v="75204"/>
    <n v="1"/>
    <n v="0"/>
    <n v="5"/>
    <n v="5"/>
    <m/>
  </r>
  <r>
    <x v="24"/>
    <x v="0"/>
    <d v="2025-06-25T00:00:00"/>
    <d v="2025-06-25T00:00:00"/>
    <s v="Outreach Lab: Air and Weather"/>
    <x v="0"/>
    <s v="For Oak Cliff"/>
    <s v="907 East Ledbetter Drive"/>
    <s v="75216"/>
    <n v="1"/>
    <m/>
    <n v="57"/>
    <n v="57"/>
    <m/>
  </r>
  <r>
    <x v="24"/>
    <x v="0"/>
    <d v="2025-06-25T00:00:00"/>
    <d v="2025-06-25T00:00:00"/>
    <s v="Outreach Lab: Space Explorers"/>
    <x v="0"/>
    <s v="Cityscape Schools"/>
    <s v="6211 East Grand Ave"/>
    <s v="75223"/>
    <n v="1"/>
    <m/>
    <n v="46"/>
    <n v="46"/>
    <m/>
  </r>
  <r>
    <x v="26"/>
    <x v="2"/>
    <d v="2025-06-25T00:00:00"/>
    <d v="2025-06-25T00:00:00"/>
    <s v="40th Annual Summer Youth Art Inst"/>
    <x v="0"/>
    <s v="TBAAL "/>
    <s v="1309 Canton Street"/>
    <n v="75201"/>
    <n v="1"/>
    <n v="0"/>
    <n v="384"/>
    <n v="384"/>
    <m/>
  </r>
  <r>
    <x v="37"/>
    <x v="0"/>
    <d v="2025-06-25T00:00:00"/>
    <d v="2025-06-25T00:00:00"/>
    <s v="2425-170RW Rail Writers with Wesley Rankin Community Center to Dallas Museum of Art"/>
    <x v="0"/>
    <s v="Inwood Station"/>
    <s v="5599 Denton Drive Cut-off"/>
    <n v="752235"/>
    <n v="1"/>
    <n v="0"/>
    <n v="13"/>
    <n v="13"/>
    <m/>
  </r>
  <r>
    <x v="37"/>
    <x v="5"/>
    <d v="2025-06-25T00:00:00"/>
    <d v="2025-06-25T00:00:00"/>
    <s v="2425-156A Legendary Children with Tom and Lorenzo"/>
    <x v="0"/>
    <s v="Bishop Arts Theater Center"/>
    <s v="215 S. Tyler Stree"/>
    <n v="75208"/>
    <n v="1"/>
    <n v="0"/>
    <n v="85"/>
    <n v="85"/>
    <m/>
  </r>
  <r>
    <x v="31"/>
    <x v="1"/>
    <d v="2025-06-25T00:00:00"/>
    <d v="2025-06-25T00:00:00"/>
    <s v="Disney Pride Rehearsal"/>
    <x v="0"/>
    <s v="First Presbyterian Church"/>
    <s v="1835 Young Street"/>
    <n v="75201"/>
    <n v="1"/>
    <n v="200"/>
    <n v="0"/>
    <n v="200"/>
    <m/>
  </r>
  <r>
    <x v="32"/>
    <x v="8"/>
    <d v="2025-06-25T00:00:00"/>
    <d v="2025-06-25T00:00:00"/>
    <s v="KidFilm/USAFF co-presents Studio Ghibli Fest screening of &quot;Nausiccaa of the Valley of the Wind&quot; (presented with the Angelika Dallas)"/>
    <x v="0"/>
    <s v="Angelika Film Center Dallas"/>
    <s v="5321 E Mockingbird Ln"/>
    <n v="75206"/>
    <n v="1"/>
    <n v="40"/>
    <n v="0"/>
    <n v="40"/>
    <m/>
  </r>
  <r>
    <x v="16"/>
    <x v="5"/>
    <d v="2025-06-26T00:00:00"/>
    <d v="2025-06-26T00:00:00"/>
    <s v="Arts &amp; Letters Live"/>
    <x v="1"/>
    <s v="YouTube"/>
    <s v="Virtual"/>
    <s v="Virtual"/>
    <n v="1"/>
    <n v="5"/>
    <m/>
    <n v="5"/>
    <m/>
  </r>
  <r>
    <x v="37"/>
    <x v="0"/>
    <d v="2025-06-26T00:00:00"/>
    <d v="2025-06-26T00:00:00"/>
    <s v="2425-101A CAVARTS Writing Workshop "/>
    <x v="1"/>
    <s v="Virtual"/>
    <s v="Virtual"/>
    <s v="Virtual"/>
    <n v="1"/>
    <n v="0"/>
    <n v="14"/>
    <n v="14"/>
    <m/>
  </r>
  <r>
    <x v="44"/>
    <x v="0"/>
    <d v="2025-06-26T00:00:00"/>
    <d v="2025-06-26T00:00:00"/>
    <s v="Feedback for Actors"/>
    <x v="0"/>
    <s v="Central Commons"/>
    <s v="4711 Westside Dr"/>
    <n v="75209"/>
    <n v="1"/>
    <n v="6"/>
    <n v="3"/>
    <n v="9"/>
    <m/>
  </r>
  <r>
    <x v="0"/>
    <x v="1"/>
    <d v="2025-06-26T00:00:00"/>
    <d v="2025-06-26T00:00:00"/>
    <s v="ANMBF Tech Rehearsal for 6/28/2025"/>
    <x v="0"/>
    <s v="Anita Martinez Recreation Center"/>
    <s v="3212 N Winnetka Ave, Dallas, TX 75212"/>
    <n v="75212"/>
    <n v="1"/>
    <n v="22"/>
    <n v="0"/>
    <n v="22"/>
    <m/>
  </r>
  <r>
    <x v="1"/>
    <x v="5"/>
    <d v="2025-06-26T00:00:00"/>
    <d v="2025-06-26T00:00:00"/>
    <s v="Performance"/>
    <x v="0"/>
    <s v="Owenwood"/>
    <s v="1451 John West Rd. Dallas, TX "/>
    <n v="75228"/>
    <n v="1"/>
    <m/>
    <n v="125"/>
    <n v="125"/>
    <m/>
  </r>
  <r>
    <x v="2"/>
    <x v="5"/>
    <d v="2025-06-26T00:00:00"/>
    <d v="2025-06-26T00:00:00"/>
    <s v="The Variety Show"/>
    <x v="0"/>
    <s v="Arts Mission Oak Cliff"/>
    <s v="410 S Windomere Ave"/>
    <n v="75208"/>
    <n v="1"/>
    <n v="9"/>
    <n v="0"/>
    <n v="9"/>
    <m/>
  </r>
  <r>
    <x v="3"/>
    <x v="1"/>
    <d v="2025-06-26T00:00:00"/>
    <d v="2025-06-26T00:00:00"/>
    <s v="Teatro Flor Rehersal"/>
    <x v="0"/>
    <n v="723"/>
    <s v="723 Fort Worth Avenue"/>
    <n v="75208"/>
    <n v="1"/>
    <n v="0"/>
    <n v="12"/>
    <n v="12"/>
    <m/>
  </r>
  <r>
    <x v="9"/>
    <x v="0"/>
    <d v="2025-06-26T00:00:00"/>
    <d v="2025-06-26T00:00:00"/>
    <s v="SOY: Theatre 7-10 "/>
    <x v="0"/>
    <s v="Mountain View College/DCC"/>
    <s v="4849 W Illinois Ave. Dallas "/>
    <n v="75211"/>
    <n v="1"/>
    <m/>
    <n v="31"/>
    <n v="31"/>
    <m/>
  </r>
  <r>
    <x v="9"/>
    <x v="0"/>
    <d v="2025-06-26T00:00:00"/>
    <d v="2025-06-26T00:00:00"/>
    <s v="SOY: Theatre 11-14"/>
    <x v="0"/>
    <s v="Mountain View College/DCC"/>
    <s v="4849 W Illinois Ave. Dallas "/>
    <n v="75211"/>
    <n v="1"/>
    <m/>
    <n v="26"/>
    <n v="26"/>
    <m/>
  </r>
  <r>
    <x v="9"/>
    <x v="0"/>
    <d v="2025-06-26T00:00:00"/>
    <d v="2025-06-26T00:00:00"/>
    <s v="SOY: Music 7-10"/>
    <x v="0"/>
    <s v="Mountain View College/DCC"/>
    <s v="4849 W Illinois Ave. Dallas "/>
    <n v="75211"/>
    <n v="1"/>
    <m/>
    <n v="31"/>
    <n v="31"/>
    <m/>
  </r>
  <r>
    <x v="9"/>
    <x v="0"/>
    <d v="2025-06-26T00:00:00"/>
    <d v="2025-06-26T00:00:00"/>
    <s v="SOY: Music 11- 14"/>
    <x v="0"/>
    <s v="Mountain View College/DCC"/>
    <s v="4849 W Illinois Ave. Dallas "/>
    <n v="75211"/>
    <n v="1"/>
    <m/>
    <n v="26"/>
    <n v="26"/>
    <m/>
  </r>
  <r>
    <x v="9"/>
    <x v="0"/>
    <d v="2025-06-26T00:00:00"/>
    <d v="2025-06-26T00:00:00"/>
    <s v="SOY: Visual Arts 7-10"/>
    <x v="0"/>
    <s v="Mountain View College/DCC"/>
    <s v="4849 W Illinois Ave. Dallas "/>
    <n v="75211"/>
    <n v="1"/>
    <m/>
    <n v="31"/>
    <n v="31"/>
    <m/>
  </r>
  <r>
    <x v="9"/>
    <x v="0"/>
    <d v="2025-06-26T00:00:00"/>
    <d v="2025-06-26T00:00:00"/>
    <s v="SOY: Visual Arts 11-14"/>
    <x v="0"/>
    <s v="Mountain View College/DCC"/>
    <s v="4849 W Illinois Ave. Dallas "/>
    <n v="75211"/>
    <n v="1"/>
    <m/>
    <n v="26"/>
    <n v="26"/>
    <m/>
  </r>
  <r>
    <x v="9"/>
    <x v="0"/>
    <d v="2025-06-26T00:00:00"/>
    <d v="2025-06-26T00:00:00"/>
    <s v="SOY: Dance 7-10"/>
    <x v="0"/>
    <s v="Mountain View College/DCC"/>
    <s v="4849 W Illinois Ave. Dallas "/>
    <n v="75211"/>
    <n v="1"/>
    <m/>
    <n v="31"/>
    <n v="31"/>
    <m/>
  </r>
  <r>
    <x v="9"/>
    <x v="0"/>
    <d v="2025-06-26T00:00:00"/>
    <d v="2025-06-26T00:00:00"/>
    <s v="SOY: Dance 11-14"/>
    <x v="0"/>
    <s v="Mountain View College/DCC"/>
    <s v="4849 W Illinois Ave. Dallas "/>
    <n v="75211"/>
    <n v="1"/>
    <m/>
    <n v="26"/>
    <n v="26"/>
    <m/>
  </r>
  <r>
    <x v="9"/>
    <x v="0"/>
    <d v="2025-06-26T00:00:00"/>
    <d v="2025-06-26T00:00:00"/>
    <s v="SOY: Theatre Student Leaders"/>
    <x v="0"/>
    <s v="Mountain View College/DCC"/>
    <s v="4849 W Illinois Ave. Dallas "/>
    <n v="75211"/>
    <n v="1"/>
    <m/>
    <n v="19"/>
    <n v="19"/>
    <m/>
  </r>
  <r>
    <x v="9"/>
    <x v="0"/>
    <d v="2025-06-26T00:00:00"/>
    <d v="2025-06-26T00:00:00"/>
    <s v="SOY: Leadirship SL"/>
    <x v="0"/>
    <s v="Mountain View College/DCC"/>
    <s v="4849 W Illinois Ave. Dallas "/>
    <n v="75211"/>
    <n v="1"/>
    <m/>
    <n v="19"/>
    <n v="19"/>
    <m/>
  </r>
  <r>
    <x v="16"/>
    <x v="5"/>
    <d v="2025-06-26T00:00:00"/>
    <d v="2025-06-26T00:00:00"/>
    <s v="Arts &amp; Letters Live"/>
    <x v="0"/>
    <s v="Dallas Museum of Art"/>
    <s v="1717 N Harwood"/>
    <n v="75201"/>
    <n v="1"/>
    <n v="172"/>
    <m/>
    <n v="172"/>
    <m/>
  </r>
  <r>
    <x v="16"/>
    <x v="0"/>
    <d v="2025-06-26T00:00:00"/>
    <d v="2025-06-26T00:00:00"/>
    <s v="All Access Art"/>
    <x v="0"/>
    <s v="Dallas Museum of Art"/>
    <s v="1717 N Harwood"/>
    <n v="75201"/>
    <n v="1"/>
    <m/>
    <n v="18"/>
    <n v="18"/>
    <m/>
  </r>
  <r>
    <x v="16"/>
    <x v="0"/>
    <d v="2025-06-26T00:00:00"/>
    <d v="2025-06-26T00:00:00"/>
    <s v="The Stewpot"/>
    <x v="0"/>
    <s v="Dallas Museum of Art"/>
    <s v="1717 N Harwood"/>
    <n v="75201"/>
    <n v="1"/>
    <m/>
    <n v="8"/>
    <n v="8"/>
    <m/>
  </r>
  <r>
    <x v="38"/>
    <x v="5"/>
    <d v="2025-06-26T00:00:00"/>
    <d v="2025-06-26T00:00:00"/>
    <s v="Backlist Book Club"/>
    <x v="0"/>
    <s v="Deep Vellum"/>
    <s v="3000 S. Commerce"/>
    <n v="75226"/>
    <n v="20"/>
    <n v="0"/>
    <n v="20"/>
    <n v="20"/>
    <m/>
  </r>
  <r>
    <x v="22"/>
    <x v="3"/>
    <d v="2025-06-26T00:00:00"/>
    <d v="2025-06-26T00:00:00"/>
    <s v="Yoga in the Garden"/>
    <x v="0"/>
    <s v="Nasher Sculpture Center"/>
    <s v="2001 Flora St. "/>
    <n v="75201"/>
    <n v="1"/>
    <m/>
    <n v="48"/>
    <n v="48"/>
    <m/>
  </r>
  <r>
    <x v="24"/>
    <x v="0"/>
    <d v="2025-06-26T00:00:00"/>
    <d v="2025-06-26T00:00:00"/>
    <s v="Outreach Lab: Engineers, Assemble!"/>
    <x v="0"/>
    <s v="Mi Escuelita at Wesley Rankin"/>
    <s v="3100 Crossman"/>
    <s v="75212"/>
    <n v="1"/>
    <n v="29"/>
    <m/>
    <n v="29"/>
    <m/>
  </r>
  <r>
    <x v="24"/>
    <x v="0"/>
    <d v="2025-06-26T00:00:00"/>
    <d v="2025-06-26T00:00:00"/>
    <s v="Outreach Lab: What's the Matter"/>
    <x v="0"/>
    <s v="Texas Rangers Youth Academy"/>
    <s v="2303 Bickers Street"/>
    <s v="75212"/>
    <n v="1"/>
    <m/>
    <n v="47"/>
    <n v="47"/>
    <m/>
  </r>
  <r>
    <x v="41"/>
    <x v="5"/>
    <d v="2025-06-26T00:00:00"/>
    <d v="2025-06-28T00:00:00"/>
    <s v="Oak Cliff Film Festival"/>
    <x v="0"/>
    <s v="Bishop Arts Theatre"/>
    <s v="215 S Tyler Street"/>
    <n v="75208"/>
    <n v="7"/>
    <n v="1100"/>
    <n v="55"/>
    <n v="1155"/>
    <m/>
  </r>
  <r>
    <x v="26"/>
    <x v="2"/>
    <d v="2025-06-26T00:00:00"/>
    <d v="2025-06-26T00:00:00"/>
    <s v="40th Annual Summer Youth Art Inst"/>
    <x v="0"/>
    <s v="TBAAL "/>
    <s v="1309 Canton Street"/>
    <n v="75201"/>
    <n v="1"/>
    <n v="0"/>
    <n v="384"/>
    <n v="384"/>
    <m/>
  </r>
  <r>
    <x v="31"/>
    <x v="5"/>
    <d v="2025-06-26T00:00:00"/>
    <d v="2025-06-27T00:00:00"/>
    <s v="Disney Pride Concert"/>
    <x v="0"/>
    <s v="Meyerson Symphony Center"/>
    <s v="2301 Flora Street"/>
    <n v="75201"/>
    <n v="2"/>
    <n v="2100"/>
    <n v="210"/>
    <n v="2310"/>
    <m/>
  </r>
  <r>
    <x v="32"/>
    <x v="8"/>
    <d v="2025-06-26T00:00:00"/>
    <d v="2025-06-26T00:00:00"/>
    <s v="KidFilm/USAFF co-presents Studio Ghibli Fest screening of &quot;Nausiccaa of the Valley of the Wind&quot; (presented with the Angelika Dallas)"/>
    <x v="0"/>
    <s v="Angelika Film Center Dallas"/>
    <s v="5321 E Mockingbird Ln"/>
    <n v="75206"/>
    <n v="1"/>
    <n v="23"/>
    <n v="0"/>
    <n v="23"/>
    <m/>
  </r>
  <r>
    <x v="18"/>
    <x v="5"/>
    <d v="2025-06-26T00:00:00"/>
    <d v="2025-06-26T00:00:00"/>
    <s v="Korn Ferry "/>
    <x v="0"/>
    <s v="Rosewood Court "/>
    <s v="2101 Cedar Springs Rd #1450"/>
    <m/>
    <n v="1"/>
    <m/>
    <n v="18"/>
    <n v="18"/>
    <m/>
  </r>
  <r>
    <x v="11"/>
    <x v="5"/>
    <d v="2025-06-27T00:00:00"/>
    <d v="2025-06-27T00:00:00"/>
    <s v="Summer Camp B Performance"/>
    <x v="0"/>
    <s v="Samuel Grand Amphitheater"/>
    <s v="1500 Tenison PKWY"/>
    <n v="75223"/>
    <n v="1"/>
    <m/>
    <n v="78"/>
    <n v="78"/>
    <m/>
  </r>
  <r>
    <x v="2"/>
    <x v="5"/>
    <d v="2025-06-27T00:00:00"/>
    <d v="2025-06-28T00:00:00"/>
    <s v="Gardens and Graveyards"/>
    <x v="0"/>
    <s v="Arts Mission Oak Cliff"/>
    <s v="410 S Windomere Ave"/>
    <n v="75208"/>
    <n v="3"/>
    <n v="207"/>
    <n v="0"/>
    <n v="207"/>
    <m/>
  </r>
  <r>
    <x v="9"/>
    <x v="0"/>
    <d v="2025-06-27T00:00:00"/>
    <d v="2025-06-27T00:00:00"/>
    <s v="SOY: Theatre 7-10 "/>
    <x v="0"/>
    <s v="Mountain View College/DCC"/>
    <s v="4849 W Illinois Ave. Dallas "/>
    <n v="75211"/>
    <n v="1"/>
    <m/>
    <n v="31"/>
    <n v="31"/>
    <m/>
  </r>
  <r>
    <x v="9"/>
    <x v="0"/>
    <d v="2025-06-27T00:00:00"/>
    <d v="2025-06-27T00:00:00"/>
    <s v="SOY: Theatre 11-14"/>
    <x v="0"/>
    <s v="Mountain View College/DCC"/>
    <s v="4849 W Illinois Ave. Dallas "/>
    <n v="75211"/>
    <n v="1"/>
    <m/>
    <n v="26"/>
    <n v="26"/>
    <m/>
  </r>
  <r>
    <x v="9"/>
    <x v="0"/>
    <d v="2025-06-27T00:00:00"/>
    <d v="2025-06-27T00:00:00"/>
    <s v="SOY: Music 7-10"/>
    <x v="0"/>
    <s v="Mountain View College/DCC"/>
    <s v="4849 W Illinois Ave. Dallas "/>
    <n v="75211"/>
    <n v="1"/>
    <m/>
    <n v="31"/>
    <n v="31"/>
    <m/>
  </r>
  <r>
    <x v="9"/>
    <x v="0"/>
    <d v="2025-06-27T00:00:00"/>
    <d v="2025-06-27T00:00:00"/>
    <s v="SOY: Music 11- 14"/>
    <x v="0"/>
    <s v="Mountain View College/DCC"/>
    <s v="4849 W Illinois Ave. Dallas "/>
    <n v="75211"/>
    <n v="1"/>
    <m/>
    <n v="26"/>
    <n v="26"/>
    <m/>
  </r>
  <r>
    <x v="9"/>
    <x v="0"/>
    <d v="2025-06-27T00:00:00"/>
    <d v="2025-06-27T00:00:00"/>
    <s v="SOY: Visual Arts 7-10"/>
    <x v="0"/>
    <s v="Mountain View College/DCC"/>
    <s v="4849 W Illinois Ave. Dallas "/>
    <n v="75211"/>
    <n v="1"/>
    <m/>
    <n v="31"/>
    <n v="31"/>
    <m/>
  </r>
  <r>
    <x v="9"/>
    <x v="0"/>
    <d v="2025-06-27T00:00:00"/>
    <d v="2025-06-27T00:00:00"/>
    <s v="SOY: Visual Arts 11-14"/>
    <x v="0"/>
    <s v="Mountain View College/DCC"/>
    <s v="4849 W Illinois Ave. Dallas "/>
    <n v="75211"/>
    <n v="1"/>
    <m/>
    <n v="26"/>
    <n v="26"/>
    <m/>
  </r>
  <r>
    <x v="9"/>
    <x v="0"/>
    <d v="2025-06-27T00:00:00"/>
    <d v="2025-06-27T00:00:00"/>
    <s v="SOY: Dance 7-10"/>
    <x v="0"/>
    <s v="Mountain View College/DCC"/>
    <s v="4849 W Illinois Ave. Dallas "/>
    <n v="75211"/>
    <n v="1"/>
    <m/>
    <n v="31"/>
    <n v="31"/>
    <m/>
  </r>
  <r>
    <x v="9"/>
    <x v="0"/>
    <d v="2025-06-27T00:00:00"/>
    <d v="2025-06-27T00:00:00"/>
    <s v="SOY: Dance 11-14"/>
    <x v="0"/>
    <s v="Mountain View College/DCC"/>
    <s v="4849 W Illinois Ave. Dallas "/>
    <n v="75211"/>
    <n v="1"/>
    <m/>
    <n v="26"/>
    <n v="26"/>
    <m/>
  </r>
  <r>
    <x v="9"/>
    <x v="0"/>
    <d v="2025-06-27T00:00:00"/>
    <d v="2025-06-27T00:00:00"/>
    <s v="SOY: Theatre Student Leaders"/>
    <x v="0"/>
    <s v="Mountain View College/DCC"/>
    <s v="4849 W Illinois Ave. Dallas "/>
    <n v="75211"/>
    <n v="1"/>
    <m/>
    <n v="19"/>
    <n v="19"/>
    <m/>
  </r>
  <r>
    <x v="9"/>
    <x v="0"/>
    <d v="2025-06-27T00:00:00"/>
    <d v="2025-06-27T00:00:00"/>
    <s v="SOY: Leadirship SL"/>
    <x v="0"/>
    <s v="Mountain View College/DCC"/>
    <s v="4849 W Illinois Ave. Dallas "/>
    <n v="75211"/>
    <n v="1"/>
    <m/>
    <n v="19"/>
    <n v="19"/>
    <m/>
  </r>
  <r>
    <x v="9"/>
    <x v="5"/>
    <d v="2025-06-27T00:00:00"/>
    <d v="2025-06-27T00:00:00"/>
    <s v="SOY -Art Exhibition- "/>
    <x v="0"/>
    <s v="Mountain View College/DCC- KIVA Gallery-Art "/>
    <s v="4849 W Illinois Ave. Dallas "/>
    <n v="75211"/>
    <n v="1"/>
    <m/>
    <n v="300"/>
    <n v="300"/>
    <m/>
  </r>
  <r>
    <x v="9"/>
    <x v="5"/>
    <d v="2025-06-27T00:00:00"/>
    <d v="2025-06-27T00:00:00"/>
    <s v="SOY-Final Presentation"/>
    <x v="0"/>
    <s v="Trinity Garza Cafeteria-DCC"/>
    <s v="4849 W Illinois Ave. Dallas "/>
    <n v="75211"/>
    <n v="1"/>
    <m/>
    <n v="375"/>
    <n v="375"/>
    <m/>
  </r>
  <r>
    <x v="14"/>
    <x v="5"/>
    <d v="2025-06-27T00:00:00"/>
    <d v="2025-06-27T00:00:00"/>
    <s v="Living History with Lisa Lazo Herndon"/>
    <x v="0"/>
    <s v="The Sixth Floor Museum at Dealey Plaza"/>
    <s v="411 Elm Street"/>
    <n v="75202"/>
    <n v="1"/>
    <n v="89"/>
    <n v="0"/>
    <n v="89"/>
    <m/>
  </r>
  <r>
    <x v="15"/>
    <x v="3"/>
    <d v="2025-06-27T00:00:00"/>
    <d v="2025-06-27T00:00:00"/>
    <s v="Sunshine Home"/>
    <x v="0"/>
    <s v="Hall of State"/>
    <s v="3939 Grand Avenue"/>
    <n v="75210"/>
    <n v="1"/>
    <s v="X"/>
    <n v="15"/>
    <n v="15"/>
    <m/>
  </r>
  <r>
    <x v="16"/>
    <x v="9"/>
    <d v="2025-06-27T00:00:00"/>
    <d v="2025-06-27T00:00:00"/>
    <s v="Art in Thirty: Gallery Talks"/>
    <x v="0"/>
    <s v="Dallas Museum of Art"/>
    <s v="1717 N Harwood"/>
    <n v="75201"/>
    <n v="1"/>
    <m/>
    <n v="28"/>
    <n v="28"/>
    <m/>
  </r>
  <r>
    <x v="16"/>
    <x v="0"/>
    <d v="2025-06-27T00:00:00"/>
    <d v="2025-06-27T00:00:00"/>
    <s v="Citywide Youth Program"/>
    <x v="0"/>
    <s v="Galleria Dallas"/>
    <s v="13350 Dallas Pkwy"/>
    <n v="75240"/>
    <n v="1"/>
    <m/>
    <n v="91"/>
    <n v="91"/>
    <m/>
  </r>
  <r>
    <x v="22"/>
    <x v="9"/>
    <d v="2025-06-27T00:00:00"/>
    <d v="2025-06-27T00:00:00"/>
    <s v="Guided Tour: Wonderworks"/>
    <x v="0"/>
    <s v="Nasher Sculpture Center"/>
    <s v="2001 Flora St. "/>
    <n v="75201"/>
    <n v="1"/>
    <m/>
    <n v="55"/>
    <n v="55"/>
    <m/>
  </r>
  <r>
    <x v="51"/>
    <x v="5"/>
    <d v="2025-06-27T00:00:00"/>
    <d v="2025-06-27T00:00:00"/>
    <s v="OutLoud Voices Showcase"/>
    <x v="0"/>
    <s v="Bath House Cultural Center"/>
    <s v="521 E Lawther "/>
    <n v="75218"/>
    <n v="1"/>
    <n v="0"/>
    <n v="70"/>
    <n v="70"/>
    <m/>
  </r>
  <r>
    <x v="51"/>
    <x v="6"/>
    <d v="2025-06-27T00:00:00"/>
    <d v="2025-06-27T00:00:00"/>
    <s v="OutLoud Voices Exhibition"/>
    <x v="0"/>
    <s v="Bath House Cultural Center"/>
    <s v="521 E Lawther "/>
    <n v="75218"/>
    <n v="1"/>
    <n v="0"/>
    <n v="90"/>
    <n v="90"/>
    <m/>
  </r>
  <r>
    <x v="24"/>
    <x v="6"/>
    <d v="2025-06-27T00:00:00"/>
    <d v="2025-06-30T00:00:00"/>
    <s v="Bug Lab"/>
    <x v="0"/>
    <s v="Perot Museum of Nature and Science"/>
    <s v="2201 N Field Street"/>
    <n v="75201"/>
    <n v="3"/>
    <n v="4962"/>
    <n v="1375"/>
    <n v="6337"/>
    <m/>
  </r>
  <r>
    <x v="24"/>
    <x v="0"/>
    <d v="2025-06-27T00:00:00"/>
    <d v="2025-06-27T00:00:00"/>
    <s v="Outreach Lab: Air and Weather"/>
    <x v="0"/>
    <s v="Texas Rangers Youth Academy"/>
    <s v="2303 Bickers Street"/>
    <s v="75212"/>
    <n v="1"/>
    <m/>
    <n v="47"/>
    <n v="47"/>
    <m/>
  </r>
  <r>
    <x v="24"/>
    <x v="0"/>
    <d v="2025-06-27T00:00:00"/>
    <d v="2025-06-27T00:00:00"/>
    <s v="Outreach Lab: Chemistry Detectives"/>
    <x v="0"/>
    <s v="Frontiers of Flight Museum"/>
    <s v="6911 Lemmon Avenue"/>
    <s v="75209"/>
    <n v="1"/>
    <n v="31"/>
    <m/>
    <n v="31"/>
    <m/>
  </r>
  <r>
    <x v="26"/>
    <x v="2"/>
    <d v="2025-06-27T00:00:00"/>
    <d v="2025-06-27T00:00:00"/>
    <s v="40th Annual Summer Youth Art Inst"/>
    <x v="0"/>
    <s v="TBAAL "/>
    <s v="1309 Canton Street"/>
    <n v="75201"/>
    <n v="1"/>
    <n v="0"/>
    <n v="388"/>
    <n v="388"/>
    <m/>
  </r>
  <r>
    <x v="26"/>
    <x v="5"/>
    <d v="2025-06-27T00:00:00"/>
    <d v="2025-06-27T00:00:00"/>
    <s v="40th Annual Summer Youth Art Inst Performance"/>
    <x v="0"/>
    <s v="TBAAL "/>
    <s v="1309 Canton Street"/>
    <n v="75201"/>
    <n v="1"/>
    <n v="0"/>
    <n v="1730"/>
    <n v="1730"/>
    <m/>
  </r>
  <r>
    <x v="11"/>
    <x v="0"/>
    <d v="2025-06-27T00:00:00"/>
    <d v="2025-06-29T00:00:00"/>
    <s v="Taming of the Shrew Play on Workshop"/>
    <x v="0"/>
    <s v="Bryan Hall"/>
    <s v="3400 Blackburn St."/>
    <n v="75219"/>
    <n v="3"/>
    <m/>
    <n v="28"/>
    <n v="28"/>
    <m/>
  </r>
  <r>
    <x v="18"/>
    <x v="5"/>
    <d v="2025-06-27T00:00:00"/>
    <d v="2025-06-27T00:00:00"/>
    <s v="Mocky Horror Picture Show Mocks Lawnmower Man"/>
    <x v="0"/>
    <s v="La Cantera Arts Conservatory"/>
    <s v="1050 N Westmoreland #328"/>
    <n v="75211"/>
    <n v="1"/>
    <n v="0"/>
    <n v="21"/>
    <n v="21"/>
    <m/>
  </r>
  <r>
    <x v="37"/>
    <x v="0"/>
    <d v="2025-06-28T00:00:00"/>
    <d v="2025-06-28T00:00:00"/>
    <s v="Saturday Stone Soup"/>
    <x v="1"/>
    <s v="Virtual"/>
    <s v="Virtual"/>
    <s v="Virtual"/>
    <n v="1"/>
    <n v="0"/>
    <n v="7"/>
    <n v="7"/>
    <m/>
  </r>
  <r>
    <x v="0"/>
    <x v="1"/>
    <d v="2025-06-28T00:00:00"/>
    <d v="2025-06-28T00:00:00"/>
    <s v="Amor Eterno Festival"/>
    <x v="0"/>
    <s v="Anita Martinez Recreation Center"/>
    <s v="3212 N Winnetka Ave, Dallas, TX 75212"/>
    <n v="75212"/>
    <n v="1"/>
    <n v="0"/>
    <n v="60"/>
    <n v="60"/>
    <m/>
  </r>
  <r>
    <x v="3"/>
    <x v="5"/>
    <d v="2025-06-28T00:00:00"/>
    <d v="2025-06-28T00:00:00"/>
    <s v="The Movement Loft Show"/>
    <x v="0"/>
    <n v="723"/>
    <s v="723 Fort Worth Avenue"/>
    <n v="75208"/>
    <n v="2"/>
    <n v="110"/>
    <n v="22"/>
    <n v="132"/>
    <m/>
  </r>
  <r>
    <x v="7"/>
    <x v="0"/>
    <d v="2025-06-28T00:00:00"/>
    <d v="2025-06-28T00:00:00"/>
    <s v="YOU Training Orientaion"/>
    <x v="0"/>
    <s v="Big Thought HQ"/>
    <s v="1409 Botham Jean Blvd., Suite 1015"/>
    <n v="75215"/>
    <n v="1"/>
    <n v="0"/>
    <n v="4"/>
    <n v="4"/>
    <m/>
  </r>
  <r>
    <x v="14"/>
    <x v="9"/>
    <d v="2025-06-28T00:00:00"/>
    <d v="2025-06-28T00:00:00"/>
    <s v="East Central University Upward Bound"/>
    <x v="0"/>
    <s v="The Sixth Floor Museum at Dealey Plaza"/>
    <s v="411 Elm Street"/>
    <n v="75202"/>
    <n v="1"/>
    <n v="32"/>
    <n v="0"/>
    <n v="32"/>
    <m/>
  </r>
  <r>
    <x v="15"/>
    <x v="3"/>
    <d v="2025-06-28T00:00:00"/>
    <d v="2025-06-28T00:00:00"/>
    <s v="Wedding"/>
    <x v="0"/>
    <s v="Hall of State"/>
    <s v="3939 Grand Avenue"/>
    <n v="75210"/>
    <n v="1"/>
    <s v="X"/>
    <n v="150"/>
    <n v="150"/>
    <m/>
  </r>
  <r>
    <x v="16"/>
    <x v="0"/>
    <d v="2025-06-28T00:00:00"/>
    <d v="2025-06-28T00:00:00"/>
    <s v="Citywide Youth Program"/>
    <x v="0"/>
    <s v="Trinity River Audubon Center"/>
    <s v="6500 S Great Trinity Forest Way"/>
    <n v="75217"/>
    <n v="1"/>
    <m/>
    <n v="20"/>
    <n v="20"/>
    <m/>
  </r>
  <r>
    <x v="51"/>
    <x v="5"/>
    <d v="2025-06-28T00:00:00"/>
    <d v="2025-06-28T00:00:00"/>
    <s v="Devised Production Performance "/>
    <x v="0"/>
    <s v="OutLoud"/>
    <s v="3137 Irving Blvd "/>
    <n v="75247"/>
    <n v="1"/>
    <n v="0"/>
    <n v="75"/>
    <n v="75"/>
    <m/>
  </r>
  <r>
    <x v="51"/>
    <x v="5"/>
    <d v="2025-06-28T00:00:00"/>
    <d v="2025-06-28T00:00:00"/>
    <s v="Devised Production Performance "/>
    <x v="0"/>
    <s v="OutLoud"/>
    <s v="3138 Irving Blvd "/>
    <n v="75247"/>
    <n v="1"/>
    <n v="0"/>
    <n v="79"/>
    <n v="79"/>
    <m/>
  </r>
  <r>
    <x v="48"/>
    <x v="0"/>
    <d v="2025-06-28T00:00:00"/>
    <d v="2025-06-28T00:00:00"/>
    <s v="Multmedia Apprenticeship Program (MAP)"/>
    <x v="0"/>
    <s v="Executive Suites"/>
    <s v="2905 Floyd St"/>
    <n v="75204"/>
    <n v="1"/>
    <n v="0"/>
    <n v="24"/>
    <n v="24"/>
    <m/>
  </r>
  <r>
    <x v="49"/>
    <x v="1"/>
    <d v="2025-06-28T00:00:00"/>
    <d v="2025-06-28T00:00:00"/>
    <s v="Bandan Koro Rehearsal "/>
    <x v="0"/>
    <s v="Sammons Center for the Arts"/>
    <s v="3630 Harry Hines Blvd"/>
    <n v="75219"/>
    <n v="1"/>
    <n v="0"/>
    <n v="20"/>
    <n v="20"/>
    <m/>
  </r>
  <r>
    <x v="49"/>
    <x v="0"/>
    <d v="2025-06-28T00:00:00"/>
    <d v="2025-06-28T00:00:00"/>
    <s v="BK Saturdays - Bandan Koro Community Class "/>
    <x v="0"/>
    <s v="Sammons Center for the Arts"/>
    <s v="3630 Harry Hines Blvd"/>
    <n v="75219"/>
    <n v="1"/>
    <n v="0"/>
    <n v="45"/>
    <n v="45"/>
    <m/>
  </r>
  <r>
    <x v="49"/>
    <x v="5"/>
    <d v="2025-06-28T00:00:00"/>
    <d v="2025-06-28T00:00:00"/>
    <s v="City Wide Juneteenth Presentation"/>
    <x v="0"/>
    <s v="Sammons Center for the Arts"/>
    <s v="3630 Harry Hines Blvd"/>
    <n v="75219"/>
    <n v="1"/>
    <n v="0"/>
    <n v="100"/>
    <n v="100"/>
    <m/>
  </r>
  <r>
    <x v="49"/>
    <x v="5"/>
    <d v="2025-06-28T00:00:00"/>
    <d v="2025-06-28T00:00:00"/>
    <s v="Black Music Appreciation"/>
    <x v="0"/>
    <s v="Sammons Center for the Arts"/>
    <s v="3630 Harry Hines Blvd"/>
    <n v="75219"/>
    <n v="1"/>
    <n v="0"/>
    <n v="75"/>
    <n v="75"/>
    <m/>
  </r>
  <r>
    <x v="26"/>
    <x v="5"/>
    <d v="2025-06-28T00:00:00"/>
    <d v="2025-06-28T00:00:00"/>
    <s v="40th Annual Summer Youth Art Inst Performance Matinee"/>
    <x v="0"/>
    <s v="TBAAL "/>
    <s v="1309 Canton Street"/>
    <n v="75201"/>
    <n v="1"/>
    <n v="0"/>
    <n v="1120"/>
    <n v="1120"/>
    <m/>
  </r>
  <r>
    <x v="26"/>
    <x v="5"/>
    <d v="2025-06-28T00:00:00"/>
    <d v="2025-06-28T00:00:00"/>
    <s v="40th Annual Summer Youth Art Inst Performance Evening"/>
    <x v="0"/>
    <s v="TBAAL "/>
    <s v="1309 Canton Street"/>
    <n v="75201"/>
    <n v="1"/>
    <n v="0"/>
    <n v="1478"/>
    <n v="1478"/>
    <m/>
  </r>
  <r>
    <x v="26"/>
    <x v="3"/>
    <d v="2025-06-28T00:00:00"/>
    <d v="2025-06-28T00:00:00"/>
    <s v="Memorial Service Calvin Yarbrough"/>
    <x v="0"/>
    <s v="TBAAL "/>
    <s v="1309 Canton Street"/>
    <n v="75201"/>
    <n v="1"/>
    <n v="1"/>
    <n v="1011"/>
    <n v="1011"/>
    <m/>
  </r>
  <r>
    <x v="49"/>
    <x v="5"/>
    <d v="2025-06-28T00:00:00"/>
    <d v="2025-06-28T00:00:00"/>
    <s v="City Wide Juneteenth Presentation"/>
    <x v="1"/>
    <s v="Sammons Center for the Arts"/>
    <s v="3630 Harry Hines Blvd"/>
    <n v="75219"/>
    <n v="1"/>
    <n v="0"/>
    <n v="1500"/>
    <n v="1500"/>
    <m/>
  </r>
  <r>
    <x v="49"/>
    <x v="5"/>
    <d v="2025-06-28T00:00:00"/>
    <d v="2025-06-28T00:00:00"/>
    <s v="Black Music Appreciation"/>
    <x v="1"/>
    <s v="Sammons Center for the Arts"/>
    <s v="3630 Harry Hines Blvd"/>
    <n v="75219"/>
    <n v="1"/>
    <n v="0"/>
    <n v="1200"/>
    <n v="1200"/>
    <m/>
  </r>
  <r>
    <x v="11"/>
    <x v="5"/>
    <d v="2025-06-29T00:00:00"/>
    <d v="2025-06-29T00:00:00"/>
    <s v="Shakespeare in the Parking Lot Student Performances"/>
    <x v="0"/>
    <s v="Samuel Grand Amphitheater"/>
    <s v="1500 Tenison PKWY"/>
    <n v="75223"/>
    <n v="1"/>
    <m/>
    <n v="12"/>
    <n v="12"/>
    <m/>
  </r>
  <r>
    <x v="15"/>
    <x v="3"/>
    <d v="2025-06-29T00:00:00"/>
    <d v="2025-06-29T00:00:00"/>
    <s v="Viewing-Cavin Yarbrough"/>
    <x v="0"/>
    <s v="Hall of State"/>
    <s v="3939 Grand Avenue"/>
    <n v="75210"/>
    <n v="1"/>
    <s v="X"/>
    <n v="275"/>
    <n v="275"/>
    <m/>
  </r>
  <r>
    <x v="5"/>
    <x v="0"/>
    <d v="2025-06-30T00:00:00"/>
    <d v="2025-06-30T00:00:00"/>
    <s v="BNT Summer Intensive (Courtney &amp; Sam Jones)"/>
    <x v="0"/>
    <s v="BNT Studios"/>
    <s v="10675 E. Northwest Higway, Suite 2400"/>
    <n v="75238"/>
    <n v="15"/>
    <n v="7"/>
    <n v="6"/>
    <n v="13"/>
    <m/>
  </r>
  <r>
    <x v="7"/>
    <x v="0"/>
    <d v="2025-06-30T00:00:00"/>
    <d v="2025-06-30T00:00:00"/>
    <s v="6DQ-R - Observation"/>
    <x v="0"/>
    <s v="Kleberg-Rylie Recreation Center"/>
    <s v="1515 Edd Rd"/>
    <n v="75253"/>
    <n v="1"/>
    <n v="0"/>
    <n v="23"/>
    <n v="23"/>
    <m/>
  </r>
  <r>
    <x v="9"/>
    <x v="0"/>
    <d v="2025-06-30T00:00:00"/>
    <d v="2025-06-30T00:00:00"/>
    <s v="SOY-Theatre 5-10 years old"/>
    <x v="0"/>
    <s v="Mesquite Arts Center"/>
    <s v="1527 N Galloway Ave. Mesquite"/>
    <n v="75149"/>
    <n v="2"/>
    <n v="20"/>
    <m/>
    <n v="20"/>
    <m/>
  </r>
  <r>
    <x v="9"/>
    <x v="0"/>
    <d v="2025-06-30T00:00:00"/>
    <d v="2025-06-30T00:00:00"/>
    <s v="SOY-Theatre 11-18 years old"/>
    <x v="0"/>
    <s v="Mesquite Arts Center"/>
    <s v="1527 N Galloway Ave. Mesquite"/>
    <n v="75149"/>
    <n v="2"/>
    <n v="20"/>
    <m/>
    <n v="20"/>
    <m/>
  </r>
  <r>
    <x v="16"/>
    <x v="0"/>
    <d v="2025-06-30T00:00:00"/>
    <d v="2025-06-30T00:00:00"/>
    <s v="Access Summer Workshops"/>
    <x v="0"/>
    <s v="Bachman Therapeutic Recreational Center"/>
    <s v="2750 Bachman Dr"/>
    <n v="75220"/>
    <n v="1"/>
    <m/>
    <n v="5"/>
    <n v="5"/>
    <m/>
  </r>
  <r>
    <x v="16"/>
    <x v="0"/>
    <d v="2025-06-30T00:00:00"/>
    <d v="2025-06-30T00:00:00"/>
    <s v="Citywide Youth Program"/>
    <x v="0"/>
    <s v="Vickery Meadow Youth Development Foundation"/>
    <s v="7110 Holly Hill Dr"/>
    <n v="75231"/>
    <n v="1"/>
    <m/>
    <n v="10"/>
    <n v="10"/>
    <m/>
  </r>
  <r>
    <x v="16"/>
    <x v="0"/>
    <d v="2025-06-30T00:00:00"/>
    <d v="2025-06-30T00:00:00"/>
    <s v="Citywide Youth Program"/>
    <x v="0"/>
    <s v="Bachman Recreation Center"/>
    <s v="2750 Bachman Dr"/>
    <n v="75220"/>
    <n v="1"/>
    <m/>
    <n v="41"/>
    <n v="41"/>
    <m/>
  </r>
  <r>
    <x v="24"/>
    <x v="0"/>
    <d v="2025-06-30T00:00:00"/>
    <d v="2025-06-30T00:00:00"/>
    <s v="Outreach Lab: Adapt to Survive 2.0"/>
    <x v="0"/>
    <s v="Boys &amp; Girls Club - Oak Cliff"/>
    <s v="2907 Linfield Road"/>
    <s v="75216"/>
    <n v="1"/>
    <m/>
    <n v="31"/>
    <n v="31"/>
    <m/>
  </r>
  <r>
    <x v="24"/>
    <x v="0"/>
    <d v="2025-06-30T00:00:00"/>
    <d v="2025-06-30T00:00:00"/>
    <s v="Outreach Lab: Air and Weather"/>
    <x v="0"/>
    <s v="Steve and Kate's Camp - AT&amp;T Headquarters"/>
    <s v="308 South Akard Street"/>
    <s v="75202"/>
    <n v="1"/>
    <n v="31"/>
    <m/>
    <n v="31"/>
    <m/>
  </r>
  <r>
    <x v="24"/>
    <x v="0"/>
    <d v="2025-06-30T00:00:00"/>
    <d v="2025-06-30T00:00:00"/>
    <s v="Outreach Lab: Creature Features"/>
    <x v="0"/>
    <s v="Boys &amp; Girls Club - Oak Cliff"/>
    <s v="2907 Linfield Road"/>
    <s v="75216"/>
    <n v="1"/>
    <m/>
    <n v="31"/>
    <n v="31"/>
    <m/>
  </r>
  <r>
    <x v="26"/>
    <x v="3"/>
    <d v="2025-06-30T00:00:00"/>
    <d v="2025-06-30T00:00:00"/>
    <s v="40th Annual Summer Youth Art Inst Dinner"/>
    <x v="0"/>
    <s v="TBAAL "/>
    <s v="1309 Canton Street"/>
    <n v="75201"/>
    <n v="1"/>
    <n v="0"/>
    <n v="300"/>
    <n v="300"/>
    <m/>
  </r>
  <r>
    <x v="30"/>
    <x v="5"/>
    <d v="2025-06-30T00:00:00"/>
    <d v="2025-06-30T00:00:00"/>
    <s v="Monday Night Playwright"/>
    <x v="0"/>
    <s v="Norma Young Arena Stage"/>
    <s v="2688 Laclede St., #120"/>
    <n v="75201"/>
    <n v="1"/>
    <n v="0"/>
    <n v="76"/>
    <n v="76"/>
    <m/>
  </r>
  <r>
    <x v="10"/>
    <x v="0"/>
    <d v="2025-07-01T00:00:00"/>
    <d v="2025-07-31T00:00:00"/>
    <s v="Metal Sculpture"/>
    <x v="1"/>
    <s v="Creative Arts Center of Dallas"/>
    <s v="2360 Laughlin Drive"/>
    <n v="75228"/>
    <n v="4"/>
    <n v="20"/>
    <n v="0"/>
    <n v="20"/>
    <m/>
  </r>
  <r>
    <x v="10"/>
    <x v="0"/>
    <d v="2025-07-01T00:00:00"/>
    <d v="2025-07-31T00:00:00"/>
    <s v="Zoom Oil Painting"/>
    <x v="1"/>
    <s v="Creative Arts Center of Dallas"/>
    <s v="2358 Laughlin Drive"/>
    <n v="75226"/>
    <n v="4"/>
    <n v="20"/>
    <n v="0"/>
    <n v="20"/>
    <m/>
  </r>
  <r>
    <x v="1"/>
    <x v="0"/>
    <d v="2025-07-01T00:00:00"/>
    <d v="2025-07-03T00:00:00"/>
    <s v="Streamliners ECRR"/>
    <x v="0"/>
    <s v="Vogel Alcove"/>
    <s v="1738 Gano St, Dallas, TX"/>
    <n v="75215"/>
    <n v="6"/>
    <m/>
    <n v="42"/>
    <n v="42"/>
    <m/>
  </r>
  <r>
    <x v="1"/>
    <x v="0"/>
    <d v="2025-07-01T00:00:00"/>
    <d v="2025-07-10T00:00:00"/>
    <s v="Streamliners Enrichment"/>
    <x v="0"/>
    <s v="Owenwood"/>
    <s v="1451 John West Rd. Dallas, TX "/>
    <n v="75228"/>
    <n v="7"/>
    <m/>
    <n v="77"/>
    <n v="77"/>
    <m/>
  </r>
  <r>
    <x v="2"/>
    <x v="1"/>
    <d v="2025-07-01T00:00:00"/>
    <d v="2025-07-31T00:00:00"/>
    <s v="Subsidized Rehearsal Space Program"/>
    <x v="0"/>
    <s v="Arts Mission Oak Cliff"/>
    <s v="410 S Windomere Ave"/>
    <n v="75208"/>
    <n v="78"/>
    <n v="137"/>
    <n v="50"/>
    <n v="187"/>
    <m/>
  </r>
  <r>
    <x v="2"/>
    <x v="3"/>
    <d v="2025-07-01T00:00:00"/>
    <d v="2025-07-31T00:00:00"/>
    <s v="Exchange Club AMOCX"/>
    <x v="0"/>
    <s v="Arts Mission Oak Cliff"/>
    <s v="410 S Windomere Ave"/>
    <n v="75208"/>
    <n v="36"/>
    <m/>
    <n v="8"/>
    <n v="8"/>
    <m/>
  </r>
  <r>
    <x v="2"/>
    <x v="0"/>
    <d v="2025-07-01T00:00:00"/>
    <d v="2025-07-01T00:00:00"/>
    <s v="Poetry Party with Erin Malone Turner"/>
    <x v="0"/>
    <s v="Arts Mission Oak Cliff"/>
    <s v="410 S Windomere Ave"/>
    <n v="75208"/>
    <n v="1"/>
    <n v="9"/>
    <m/>
    <n v="9"/>
    <m/>
  </r>
  <r>
    <x v="3"/>
    <x v="1"/>
    <d v="2025-07-01T00:00:00"/>
    <d v="2025-07-10T00:00:00"/>
    <s v="Lux Rehearsal"/>
    <x v="0"/>
    <n v="723"/>
    <s v="723 Fort Worth Avenue"/>
    <n v="75208"/>
    <n v="7"/>
    <n v="0"/>
    <n v="5"/>
    <n v="5"/>
    <m/>
  </r>
  <r>
    <x v="3"/>
    <x v="0"/>
    <d v="2025-07-01T00:00:00"/>
    <d v="2025-07-31T00:00:00"/>
    <s v="The Movement Loft Classes"/>
    <x v="0"/>
    <n v="723"/>
    <s v="723 Fort Worth Avenue"/>
    <n v="75208"/>
    <n v="21"/>
    <n v="0"/>
    <n v="25"/>
    <n v="25"/>
    <m/>
  </r>
  <r>
    <x v="4"/>
    <x v="2"/>
    <d v="2025-07-01T00:00:00"/>
    <d v="2025-07-31T00:00:00"/>
    <s v="Summer Intensive Classes"/>
    <x v="0"/>
    <s v="Avant Chamber Ballet"/>
    <s v="2408 Farrington St"/>
    <n v="75207"/>
    <n v="19"/>
    <n v="200"/>
    <n v="20"/>
    <n v="220"/>
    <m/>
  </r>
  <r>
    <x v="4"/>
    <x v="0"/>
    <d v="2025-07-01T00:00:00"/>
    <d v="2025-07-31T00:00:00"/>
    <s v="Adult Classes"/>
    <x v="0"/>
    <s v="Avant Chamber Ballet"/>
    <s v="2408 Farrington St"/>
    <n v="75207"/>
    <n v="19"/>
    <n v="190"/>
    <n v="0"/>
    <n v="190"/>
    <m/>
  </r>
  <r>
    <x v="4"/>
    <x v="0"/>
    <d v="2025-07-01T00:00:00"/>
    <d v="2025-07-31T00:00:00"/>
    <s v="Pilates Dancer Training"/>
    <x v="0"/>
    <s v="Avant Chamber Ballet"/>
    <s v="2408 Farrington St"/>
    <n v="75207"/>
    <n v="7"/>
    <n v="25"/>
    <n v="0"/>
    <n v="25"/>
    <m/>
  </r>
  <r>
    <x v="5"/>
    <x v="2"/>
    <d v="2025-07-01T00:00:00"/>
    <d v="2025-07-05T00:00:00"/>
    <s v="BNTC Classes"/>
    <x v="0"/>
    <s v="BNT Studios"/>
    <s v="10675 E. Northwest Higway, Suite 2400"/>
    <n v="75238"/>
    <n v="17"/>
    <n v="54"/>
    <n v="13"/>
    <n v="67"/>
    <m/>
  </r>
  <r>
    <x v="7"/>
    <x v="0"/>
    <d v="2025-07-01T00:00:00"/>
    <d v="2025-07-01T00:00:00"/>
    <s v="YOU Training Session 1"/>
    <x v="0"/>
    <s v="Big Thought HQ"/>
    <s v="1409 Botham Jean Blvd., Suite 1015"/>
    <n v="75215"/>
    <n v="1"/>
    <n v="0"/>
    <n v="4"/>
    <n v="4"/>
    <m/>
  </r>
  <r>
    <x v="9"/>
    <x v="0"/>
    <d v="2025-07-01T00:00:00"/>
    <d v="2025-07-01T00:00:00"/>
    <s v="SOY-Mesquite Theatre -5-10 yearsl old"/>
    <x v="0"/>
    <s v="Mesquite Art Center"/>
    <s v="1527 N Galloway Ave. Mesquite"/>
    <n v="75149"/>
    <n v="1"/>
    <n v="30"/>
    <m/>
    <n v="30"/>
    <m/>
  </r>
  <r>
    <x v="10"/>
    <x v="0"/>
    <d v="2025-07-01T00:00:00"/>
    <d v="2025-07-31T00:00:00"/>
    <s v="Fundamentals of Wheel"/>
    <x v="0"/>
    <s v="Creative Arts Center of Dallas"/>
    <s v="2360 Laughlin Drive"/>
    <n v="75228"/>
    <n v="4"/>
    <n v="40"/>
    <n v="8"/>
    <n v="48"/>
    <m/>
  </r>
  <r>
    <x v="10"/>
    <x v="0"/>
    <d v="2025-07-01T00:00:00"/>
    <d v="2025-07-31T00:00:00"/>
    <s v="Hands in Clay"/>
    <x v="0"/>
    <s v="Creative Arts Center of Dallas"/>
    <s v="2360 Laughlin Drive"/>
    <n v="75228"/>
    <n v="4"/>
    <n v="20"/>
    <n v="0"/>
    <n v="20"/>
    <m/>
  </r>
  <r>
    <x v="10"/>
    <x v="0"/>
    <d v="2025-07-01T00:00:00"/>
    <d v="2025-07-31T00:00:00"/>
    <s v="Beginner Figure Drawing"/>
    <x v="0"/>
    <s v="Creative Arts Center of Dallas"/>
    <s v="2360 Laughlin Drive"/>
    <n v="75228"/>
    <n v="4"/>
    <n v="28"/>
    <n v="4"/>
    <n v="32"/>
    <m/>
  </r>
  <r>
    <x v="10"/>
    <x v="0"/>
    <d v="2025-07-01T00:00:00"/>
    <d v="2025-07-31T00:00:00"/>
    <s v="Art of Mosaic"/>
    <x v="0"/>
    <s v="Creative Arts Center of Dallas"/>
    <s v="2361 Laughlin Drive"/>
    <n v="75228"/>
    <n v="4"/>
    <n v="40"/>
    <n v="0"/>
    <n v="40"/>
    <m/>
  </r>
  <r>
    <x v="10"/>
    <x v="0"/>
    <d v="2025-07-01T00:00:00"/>
    <d v="2025-07-31T00:00:00"/>
    <s v="Fundamentals of Wheel"/>
    <x v="0"/>
    <s v="Creative Arts Center of Dallas"/>
    <s v="2360 Laughlin Drive"/>
    <n v="75228"/>
    <n v="4"/>
    <n v="44"/>
    <n v="0"/>
    <n v="44"/>
    <m/>
  </r>
  <r>
    <x v="10"/>
    <x v="0"/>
    <d v="2025-07-01T00:00:00"/>
    <d v="2025-07-31T00:00:00"/>
    <s v="Metal Sculpture"/>
    <x v="0"/>
    <s v="Creative Arts Center of Dallas"/>
    <s v="2360 Laughlin Drive"/>
    <n v="75228"/>
    <n v="4"/>
    <n v="28"/>
    <n v="0"/>
    <n v="28"/>
    <m/>
  </r>
  <r>
    <x v="10"/>
    <x v="0"/>
    <d v="2025-07-01T00:00:00"/>
    <d v="2025-07-31T00:00:00"/>
    <s v="All Mosaics Mondays"/>
    <x v="0"/>
    <s v="Creative Arts Center of Dallas"/>
    <s v="2360 Laughlin Drive"/>
    <n v="75228"/>
    <n v="4"/>
    <n v="40"/>
    <n v="0"/>
    <n v="40"/>
    <m/>
  </r>
  <r>
    <x v="10"/>
    <x v="0"/>
    <d v="2025-07-01T00:00:00"/>
    <d v="2025-07-31T00:00:00"/>
    <s v="Int/Adv Art of Handbuilding"/>
    <x v="0"/>
    <s v="Creative Arts Center of Dallas"/>
    <s v="2360 Laughlin Drive"/>
    <n v="75228"/>
    <n v="4"/>
    <n v="36"/>
    <n v="0"/>
    <n v="36"/>
    <m/>
  </r>
  <r>
    <x v="10"/>
    <x v="0"/>
    <d v="2025-07-01T00:00:00"/>
    <d v="2025-07-31T00:00:00"/>
    <s v="Fundamentals of Wheel"/>
    <x v="0"/>
    <s v="Creative Arts Center of Dallas"/>
    <s v="2360 Laughlin Drive"/>
    <n v="75228"/>
    <n v="4"/>
    <n v="40"/>
    <n v="0"/>
    <n v="40"/>
    <m/>
  </r>
  <r>
    <x v="10"/>
    <x v="0"/>
    <d v="2025-07-01T00:00:00"/>
    <d v="2025-07-31T00:00:00"/>
    <s v="Sewing"/>
    <x v="0"/>
    <s v="Creative Arts Center of Dallas"/>
    <s v="2360 Laughlin Drive"/>
    <n v="75228"/>
    <n v="4"/>
    <n v="12"/>
    <n v="0"/>
    <n v="12"/>
    <m/>
  </r>
  <r>
    <x v="10"/>
    <x v="0"/>
    <d v="2025-07-01T00:00:00"/>
    <d v="2025-07-31T00:00:00"/>
    <s v="Stained Glass"/>
    <x v="0"/>
    <s v="Creative Arts Center of Dallas"/>
    <s v="2360 Laughlin Drive"/>
    <n v="75228"/>
    <n v="4"/>
    <n v="20"/>
    <n v="0"/>
    <n v="20"/>
    <m/>
  </r>
  <r>
    <x v="10"/>
    <x v="0"/>
    <d v="2025-07-01T00:00:00"/>
    <d v="2025-07-31T00:00:00"/>
    <s v="Beginner Painting"/>
    <x v="0"/>
    <s v="Creative Arts Center of Dallas"/>
    <s v="2360 Laughlin Drive"/>
    <n v="75228"/>
    <n v="4"/>
    <n v="40"/>
    <n v="0"/>
    <n v="40"/>
    <m/>
  </r>
  <r>
    <x v="10"/>
    <x v="0"/>
    <d v="2025-07-01T00:00:00"/>
    <d v="2025-07-31T00:00:00"/>
    <s v="Fundamentals of Wheel"/>
    <x v="0"/>
    <s v="Creative Arts Center of Dallas"/>
    <s v="2360 Laughlin Drive"/>
    <n v="75228"/>
    <n v="3"/>
    <n v="40"/>
    <n v="0"/>
    <n v="40"/>
    <m/>
  </r>
  <r>
    <x v="10"/>
    <x v="0"/>
    <d v="2025-07-01T00:00:00"/>
    <d v="2025-07-31T00:00:00"/>
    <s v="Beg/Int Jewelry Fabrication"/>
    <x v="0"/>
    <s v="Creative Arts Center of Dallas"/>
    <s v="2360 Laughlin Drive"/>
    <n v="75228"/>
    <n v="3"/>
    <n v="36"/>
    <n v="0"/>
    <n v="36"/>
    <m/>
  </r>
  <r>
    <x v="10"/>
    <x v="0"/>
    <d v="2025-07-01T00:00:00"/>
    <d v="2025-07-31T00:00:00"/>
    <s v="Metal Sculpture"/>
    <x v="0"/>
    <s v="Creative Arts Center of Dallas"/>
    <s v="2360 Laughlin Drive"/>
    <n v="75228"/>
    <n v="3"/>
    <n v="8"/>
    <n v="0"/>
    <n v="8"/>
    <m/>
  </r>
  <r>
    <x v="10"/>
    <x v="0"/>
    <d v="2025-07-01T00:00:00"/>
    <d v="2025-07-31T00:00:00"/>
    <s v="Broken Dish Mosaic (Picassiette)"/>
    <x v="0"/>
    <s v="Creative Arts Center of Dallas"/>
    <s v="2360 Laughlin Drive"/>
    <n v="75228"/>
    <n v="3"/>
    <n v="40"/>
    <n v="0"/>
    <n v="40"/>
    <m/>
  </r>
  <r>
    <x v="10"/>
    <x v="0"/>
    <d v="2025-07-01T00:00:00"/>
    <d v="2025-07-31T00:00:00"/>
    <s v="Beginner Oil Painting from Photos"/>
    <x v="0"/>
    <s v="Creative Arts Center of Dallas"/>
    <s v="2360 Laughlin Drive"/>
    <n v="75228"/>
    <n v="3"/>
    <n v="44"/>
    <n v="0"/>
    <n v="44"/>
    <m/>
  </r>
  <r>
    <x v="10"/>
    <x v="0"/>
    <d v="2025-07-01T00:00:00"/>
    <d v="2025-07-31T00:00:00"/>
    <s v="Stone Carving"/>
    <x v="0"/>
    <s v="Creative Arts Center of Dallas"/>
    <s v="2360 Laughlin Drive"/>
    <n v="75228"/>
    <n v="3"/>
    <n v="36"/>
    <n v="4"/>
    <n v="40"/>
    <m/>
  </r>
  <r>
    <x v="10"/>
    <x v="0"/>
    <d v="2025-07-01T00:00:00"/>
    <d v="2025-07-31T00:00:00"/>
    <s v="Int/Adv Wheel"/>
    <x v="0"/>
    <s v="Creative Arts Center of Dallas"/>
    <s v="2360 Laughlin Drive"/>
    <n v="75228"/>
    <n v="3"/>
    <n v="40"/>
    <n v="0"/>
    <n v="40"/>
    <m/>
  </r>
  <r>
    <x v="10"/>
    <x v="0"/>
    <d v="2025-07-01T00:00:00"/>
    <d v="2025-07-31T00:00:00"/>
    <s v="Fused Glass"/>
    <x v="0"/>
    <s v="Creative Arts Center of Dallas"/>
    <s v="2360 Laughlin Drive"/>
    <n v="75228"/>
    <n v="3"/>
    <n v="28"/>
    <n v="0"/>
    <n v="28"/>
    <m/>
  </r>
  <r>
    <x v="10"/>
    <x v="0"/>
    <d v="2025-07-01T00:00:00"/>
    <d v="2025-07-31T00:00:00"/>
    <s v="Int/Adv Oil Painting from Photos"/>
    <x v="0"/>
    <s v="Creative Arts Center of Dallas"/>
    <s v="2360 Laughlin Drive"/>
    <n v="75228"/>
    <n v="3"/>
    <n v="40"/>
    <n v="0"/>
    <n v="40"/>
    <m/>
  </r>
  <r>
    <x v="10"/>
    <x v="0"/>
    <d v="2025-07-01T00:00:00"/>
    <d v="2025-07-31T00:00:00"/>
    <s v="Fundamentals of Wheel"/>
    <x v="0"/>
    <s v="Creative Arts Center of Dallas"/>
    <s v="2360 Laughlin Drive"/>
    <n v="75228"/>
    <n v="3"/>
    <n v="40"/>
    <n v="0"/>
    <n v="40"/>
    <m/>
  </r>
  <r>
    <x v="10"/>
    <x v="0"/>
    <d v="2025-07-01T00:00:00"/>
    <d v="2025-07-31T00:00:00"/>
    <s v="Stone Carving"/>
    <x v="0"/>
    <s v="Creative Arts Center of Dallas"/>
    <s v="2360 Laughlin Drive"/>
    <n v="75228"/>
    <n v="3"/>
    <n v="28"/>
    <n v="0"/>
    <n v="28"/>
    <m/>
  </r>
  <r>
    <x v="10"/>
    <x v="0"/>
    <d v="2025-07-01T00:00:00"/>
    <d v="2025-07-31T00:00:00"/>
    <s v="Fundamentals of Wheel"/>
    <x v="0"/>
    <s v="Creative Arts Center of Dallas"/>
    <s v="2360 Laughlin Drive"/>
    <n v="75228"/>
    <n v="3"/>
    <n v="40"/>
    <n v="0"/>
    <n v="40"/>
    <m/>
  </r>
  <r>
    <x v="10"/>
    <x v="0"/>
    <d v="2025-07-01T00:00:00"/>
    <d v="2025-07-31T00:00:00"/>
    <s v="Fundamentals of Wheel"/>
    <x v="0"/>
    <s v="Creative Arts Center of Dallas"/>
    <s v="2360 Laughlin Drive"/>
    <n v="75228"/>
    <n v="3"/>
    <n v="40"/>
    <n v="0"/>
    <n v="40"/>
    <m/>
  </r>
  <r>
    <x v="10"/>
    <x v="0"/>
    <d v="2025-07-01T00:00:00"/>
    <d v="2025-07-31T00:00:00"/>
    <s v="Fundamentals of Wheel"/>
    <x v="0"/>
    <s v="Creative Arts Center of Dallas"/>
    <s v="2360 Laughlin Drive"/>
    <n v="75228"/>
    <n v="4"/>
    <n v="32"/>
    <n v="4"/>
    <n v="36"/>
    <m/>
  </r>
  <r>
    <x v="10"/>
    <x v="0"/>
    <d v="2025-07-01T00:00:00"/>
    <d v="2025-07-31T00:00:00"/>
    <s v="Fused Glass"/>
    <x v="0"/>
    <s v="Creative Arts Center of Dallas"/>
    <s v="2360 Laughlin Drive"/>
    <n v="75228"/>
    <n v="4"/>
    <n v="32"/>
    <n v="0"/>
    <n v="32"/>
    <m/>
  </r>
  <r>
    <x v="10"/>
    <x v="0"/>
    <d v="2025-07-01T00:00:00"/>
    <d v="2025-07-31T00:00:00"/>
    <s v="Hands in Clay"/>
    <x v="0"/>
    <s v="Creative Arts Center of Dallas"/>
    <s v="2360 Laughlin Drive"/>
    <n v="75228"/>
    <n v="4"/>
    <n v="16"/>
    <n v="0"/>
    <n v="16"/>
    <m/>
  </r>
  <r>
    <x v="10"/>
    <x v="0"/>
    <d v="2025-07-01T00:00:00"/>
    <d v="2025-07-31T00:00:00"/>
    <s v="Hands in Clay"/>
    <x v="0"/>
    <s v="Creative Arts Center of Dallas"/>
    <s v="2361 Laughlin Drive"/>
    <n v="75229"/>
    <n v="4"/>
    <n v="12"/>
    <n v="0"/>
    <n v="12"/>
    <m/>
  </r>
  <r>
    <x v="10"/>
    <x v="0"/>
    <d v="2025-07-01T00:00:00"/>
    <d v="2025-07-31T00:00:00"/>
    <s v="Pastel Drawing 1"/>
    <x v="0"/>
    <s v="Creative Arts Center of Dallas"/>
    <s v="2360 Laughlin Drive"/>
    <n v="75228"/>
    <n v="4"/>
    <n v="8"/>
    <n v="0"/>
    <n v="8"/>
    <m/>
  </r>
  <r>
    <x v="10"/>
    <x v="0"/>
    <d v="2025-07-01T00:00:00"/>
    <d v="2025-07-31T00:00:00"/>
    <s v="Int/Adv Oil Painting from Photos"/>
    <x v="0"/>
    <s v="Creative Arts Center of Dallas"/>
    <s v="2360 Laughlin Drive"/>
    <n v="75228"/>
    <n v="4"/>
    <n v="36"/>
    <n v="0"/>
    <n v="36"/>
    <m/>
  </r>
  <r>
    <x v="10"/>
    <x v="0"/>
    <d v="2025-07-01T00:00:00"/>
    <d v="2025-07-31T00:00:00"/>
    <s v="Wild Side of Watercolor"/>
    <x v="0"/>
    <s v="Creative Arts Center of Dallas"/>
    <s v="2360 Laughlin Drive"/>
    <n v="75228"/>
    <n v="4"/>
    <n v="24"/>
    <n v="0"/>
    <n v="24"/>
    <m/>
  </r>
  <r>
    <x v="10"/>
    <x v="0"/>
    <d v="2025-07-01T00:00:00"/>
    <d v="2025-07-31T00:00:00"/>
    <s v="Fundamentals of Handbuilding"/>
    <x v="0"/>
    <s v="Creative Arts Center of Dallas"/>
    <s v="2360 Laughlin Drive"/>
    <n v="75228"/>
    <n v="4"/>
    <n v="16"/>
    <n v="0"/>
    <n v="16"/>
    <m/>
  </r>
  <r>
    <x v="10"/>
    <x v="0"/>
    <d v="2025-07-01T00:00:00"/>
    <d v="2025-07-31T00:00:00"/>
    <s v="Int/Adv Wheel"/>
    <x v="0"/>
    <s v="Creative Arts Center of Dallas"/>
    <s v="2360 Laughlin Drive"/>
    <n v="75228"/>
    <n v="4"/>
    <n v="44"/>
    <n v="0"/>
    <n v="44"/>
    <m/>
  </r>
  <r>
    <x v="10"/>
    <x v="0"/>
    <d v="2025-07-01T00:00:00"/>
    <d v="2025-07-31T00:00:00"/>
    <s v="Drawing 1"/>
    <x v="0"/>
    <s v="Creative Arts Center of Dallas"/>
    <s v="2360 Laughlin Drive"/>
    <n v="75228"/>
    <n v="4"/>
    <n v="16"/>
    <n v="0"/>
    <n v="16"/>
    <m/>
  </r>
  <r>
    <x v="10"/>
    <x v="0"/>
    <d v="2025-07-01T00:00:00"/>
    <d v="2025-07-31T00:00:00"/>
    <s v="Fused Glass"/>
    <x v="0"/>
    <s v="Creative Arts Center of Dallas"/>
    <s v="2360 Laughlin Drive"/>
    <n v="75228"/>
    <n v="4"/>
    <n v="24"/>
    <n v="0"/>
    <n v="24"/>
    <m/>
  </r>
  <r>
    <x v="10"/>
    <x v="0"/>
    <d v="2025-07-01T00:00:00"/>
    <d v="2025-07-31T00:00:00"/>
    <s v="Lost Wax Casting"/>
    <x v="0"/>
    <s v="Creative Arts Center of Dallas"/>
    <s v="2360 Laughlin Drive"/>
    <n v="75228"/>
    <n v="4"/>
    <n v="24"/>
    <n v="0"/>
    <n v="24"/>
    <m/>
  </r>
  <r>
    <x v="10"/>
    <x v="0"/>
    <d v="2025-07-01T00:00:00"/>
    <d v="2025-07-31T00:00:00"/>
    <s v="Beginner Oil Painting from Photos"/>
    <x v="0"/>
    <s v="Creative Arts Center of Dallas"/>
    <s v="2360 Laughlin Drive"/>
    <n v="75228"/>
    <n v="4"/>
    <n v="44"/>
    <n v="0"/>
    <n v="44"/>
    <m/>
  </r>
  <r>
    <x v="10"/>
    <x v="0"/>
    <d v="2025-07-01T00:00:00"/>
    <d v="2025-07-31T00:00:00"/>
    <s v="Watercolor Fundamentals"/>
    <x v="0"/>
    <s v="Creative Arts Center of Dallas"/>
    <s v="2360 Laughlin Drive"/>
    <n v="75228"/>
    <n v="4"/>
    <n v="36"/>
    <n v="0"/>
    <n v="36"/>
    <m/>
  </r>
  <r>
    <x v="10"/>
    <x v="0"/>
    <d v="2025-07-01T00:00:00"/>
    <d v="2025-07-31T00:00:00"/>
    <s v="Hands in Clay"/>
    <x v="0"/>
    <s v="Creative Arts Center of Dallas"/>
    <s v="2360 Laughlin Drive"/>
    <n v="75228"/>
    <n v="4"/>
    <n v="20"/>
    <n v="0"/>
    <n v="20"/>
    <m/>
  </r>
  <r>
    <x v="10"/>
    <x v="0"/>
    <d v="2025-07-01T00:00:00"/>
    <d v="2025-07-31T00:00:00"/>
    <s v="Beginner Figurative Sculpture"/>
    <x v="0"/>
    <s v="Creative Arts Center of Dallas"/>
    <s v="2360 Laughlin Drive"/>
    <n v="75228"/>
    <n v="4"/>
    <n v="16"/>
    <n v="0"/>
    <n v="16"/>
    <m/>
  </r>
  <r>
    <x v="10"/>
    <x v="0"/>
    <d v="2025-07-01T00:00:00"/>
    <d v="2025-07-31T00:00:00"/>
    <s v="Drawing 1"/>
    <x v="0"/>
    <s v="Creative Arts Center of Dallas"/>
    <s v="2360 Laughlin Drive"/>
    <n v="75228"/>
    <n v="4"/>
    <n v="36"/>
    <n v="0"/>
    <n v="36"/>
    <m/>
  </r>
  <r>
    <x v="10"/>
    <x v="0"/>
    <d v="2025-07-01T00:00:00"/>
    <d v="2025-07-31T00:00:00"/>
    <s v="Int/Adv Jewelry Fabrication"/>
    <x v="0"/>
    <s v="Creative Arts Center of Dallas"/>
    <s v="2360 Laughlin Drive"/>
    <n v="75228"/>
    <n v="4"/>
    <n v="28"/>
    <n v="0"/>
    <n v="28"/>
    <m/>
  </r>
  <r>
    <x v="10"/>
    <x v="0"/>
    <d v="2025-07-01T00:00:00"/>
    <d v="2025-07-31T00:00:00"/>
    <s v="Watercolor Fundamentals"/>
    <x v="0"/>
    <s v="Creative Arts Center of Dallas"/>
    <s v="2360 Laughlin Drive"/>
    <n v="75228"/>
    <n v="4"/>
    <n v="40"/>
    <n v="0"/>
    <n v="40"/>
    <m/>
  </r>
  <r>
    <x v="10"/>
    <x v="0"/>
    <d v="2025-07-01T00:00:00"/>
    <d v="2025-07-31T00:00:00"/>
    <s v="Stone Carving"/>
    <x v="0"/>
    <s v="Creative Arts Center of Dallas"/>
    <s v="2360 Laughlin Drive"/>
    <n v="75228"/>
    <n v="4"/>
    <n v="20"/>
    <n v="0"/>
    <n v="20"/>
    <m/>
  </r>
  <r>
    <x v="10"/>
    <x v="0"/>
    <d v="2025-07-01T00:00:00"/>
    <d v="2025-07-31T00:00:00"/>
    <s v="Creative Clay"/>
    <x v="0"/>
    <s v="Creative Arts Center of Dallas"/>
    <s v="2360 Laughlin Drive"/>
    <n v="75228"/>
    <n v="4"/>
    <n v="12"/>
    <n v="0"/>
    <n v="12"/>
    <m/>
  </r>
  <r>
    <x v="10"/>
    <x v="0"/>
    <d v="2025-07-01T00:00:00"/>
    <d v="2025-07-31T00:00:00"/>
    <s v="Acrylic Painting"/>
    <x v="0"/>
    <s v="Creative Arts Center of Dallas"/>
    <s v="2360 Laughlin Drive"/>
    <n v="75228"/>
    <n v="4"/>
    <n v="32"/>
    <n v="0"/>
    <n v="32"/>
    <m/>
  </r>
  <r>
    <x v="10"/>
    <x v="0"/>
    <d v="2025-07-01T00:00:00"/>
    <d v="2025-07-31T00:00:00"/>
    <s v="Basic Monotype Printing"/>
    <x v="0"/>
    <s v="Creative Arts Center of Dallas"/>
    <s v="2360 Laughlin Drive"/>
    <n v="75228"/>
    <n v="4"/>
    <n v="20"/>
    <n v="0"/>
    <n v="20"/>
    <m/>
  </r>
  <r>
    <x v="10"/>
    <x v="0"/>
    <d v="2025-07-01T00:00:00"/>
    <d v="2025-07-31T00:00:00"/>
    <s v="Fundamentals of Wheel"/>
    <x v="0"/>
    <s v="Creative Arts Center of Dallas"/>
    <s v="2360 Laughlin Drive"/>
    <n v="75228"/>
    <n v="4"/>
    <n v="40"/>
    <n v="0"/>
    <n v="40"/>
    <m/>
  </r>
  <r>
    <x v="10"/>
    <x v="0"/>
    <d v="2025-07-01T00:00:00"/>
    <d v="2025-07-31T00:00:00"/>
    <s v="Beginner Figurative Sculpture"/>
    <x v="0"/>
    <s v="Creative Arts Center of Dallas"/>
    <s v="2360 Laughlin Drive"/>
    <n v="75228"/>
    <n v="4"/>
    <n v="24"/>
    <n v="0"/>
    <n v="24"/>
    <m/>
  </r>
  <r>
    <x v="10"/>
    <x v="0"/>
    <d v="2025-07-01T00:00:00"/>
    <d v="2025-07-31T00:00:00"/>
    <s v="Drawing 1"/>
    <x v="0"/>
    <s v="Creative Arts Center of Dallas"/>
    <s v="2360 Laughlin Drive"/>
    <n v="75228"/>
    <n v="4"/>
    <n v="36"/>
    <n v="0"/>
    <n v="36"/>
    <m/>
  </r>
  <r>
    <x v="10"/>
    <x v="0"/>
    <d v="2025-07-01T00:00:00"/>
    <d v="2025-07-31T00:00:00"/>
    <s v="Metal Sculpture"/>
    <x v="0"/>
    <s v="Creative Arts Center of Dallas"/>
    <s v="2360 Laughlin Drive"/>
    <n v="75228"/>
    <n v="4"/>
    <n v="28"/>
    <n v="0"/>
    <n v="28"/>
    <m/>
  </r>
  <r>
    <x v="10"/>
    <x v="0"/>
    <d v="2025-07-01T00:00:00"/>
    <d v="2025-07-31T00:00:00"/>
    <s v="Mixed Media Mosaic"/>
    <x v="0"/>
    <s v="Creative Arts Center of Dallas"/>
    <s v="2361 Laughlin Drive"/>
    <n v="75229"/>
    <n v="4"/>
    <n v="36"/>
    <n v="0"/>
    <n v="36"/>
    <m/>
  </r>
  <r>
    <x v="10"/>
    <x v="0"/>
    <d v="2025-07-01T00:00:00"/>
    <d v="2025-07-31T00:00:00"/>
    <s v="Acrylic Painting"/>
    <x v="0"/>
    <s v="Creative Arts Center of Dallas"/>
    <s v="2360 Laughlin Drive"/>
    <n v="75228"/>
    <n v="4"/>
    <n v="28"/>
    <n v="0"/>
    <n v="28"/>
    <m/>
  </r>
  <r>
    <x v="10"/>
    <x v="0"/>
    <d v="2025-07-01T00:00:00"/>
    <d v="2025-07-31T00:00:00"/>
    <s v="Wild Side of Watercolor"/>
    <x v="0"/>
    <s v="Creative Arts Center of Dallas"/>
    <s v="2359 Laughlin Drive"/>
    <n v="75227"/>
    <n v="4"/>
    <n v="48"/>
    <n v="0"/>
    <n v="48"/>
    <m/>
  </r>
  <r>
    <x v="10"/>
    <x v="0"/>
    <d v="2025-07-01T00:00:00"/>
    <d v="2025-07-31T00:00:00"/>
    <s v="Stone Carving"/>
    <x v="0"/>
    <s v="Creative Arts Center of Dallas"/>
    <s v="2360 Laughlin Drive"/>
    <n v="75228"/>
    <n v="4"/>
    <n v="16"/>
    <n v="0"/>
    <n v="16"/>
    <m/>
  </r>
  <r>
    <x v="10"/>
    <x v="0"/>
    <d v="2025-07-01T00:00:00"/>
    <d v="2025-07-31T00:00:00"/>
    <s v="Abstract Drawing 1"/>
    <x v="0"/>
    <s v="Creative Arts Center of Dallas"/>
    <s v="2360 Laughlin Drive"/>
    <n v="75228"/>
    <n v="4"/>
    <n v="8"/>
    <n v="0"/>
    <n v="8"/>
    <m/>
  </r>
  <r>
    <x v="10"/>
    <x v="0"/>
    <d v="2025-07-01T00:00:00"/>
    <d v="2025-07-31T00:00:00"/>
    <s v="Beg/Int Jewelry Fabrication"/>
    <x v="0"/>
    <s v="Creative Arts Center of Dallas"/>
    <s v="2360 Laughlin Drive"/>
    <n v="75228"/>
    <n v="4"/>
    <n v="36"/>
    <n v="0"/>
    <n v="36"/>
    <m/>
  </r>
  <r>
    <x v="10"/>
    <x v="0"/>
    <d v="2025-07-01T00:00:00"/>
    <d v="2025-07-31T00:00:00"/>
    <s v="Int/Adv Watercolor"/>
    <x v="0"/>
    <s v="Creative Arts Center of Dallas"/>
    <s v="2360 Laughlin Drive"/>
    <n v="75228"/>
    <n v="4"/>
    <n v="24"/>
    <n v="0"/>
    <n v="24"/>
    <m/>
  </r>
  <r>
    <x v="10"/>
    <x v="0"/>
    <d v="2025-07-01T00:00:00"/>
    <d v="2025-07-31T00:00:00"/>
    <s v="Lost Wax Casting"/>
    <x v="0"/>
    <s v="Creative Arts Center of Dallas"/>
    <s v="2360 Laughlin Drive"/>
    <n v="75228"/>
    <n v="4"/>
    <n v="36"/>
    <n v="0"/>
    <n v="36"/>
    <m/>
  </r>
  <r>
    <x v="10"/>
    <x v="0"/>
    <d v="2025-07-01T00:00:00"/>
    <d v="2025-07-31T00:00:00"/>
    <s v="Acrylic Painting"/>
    <x v="0"/>
    <s v="Creative Arts Center of Dallas"/>
    <s v="2360 Laughlin Drive"/>
    <n v="75228"/>
    <n v="4"/>
    <n v="24"/>
    <n v="0"/>
    <n v="24"/>
    <m/>
  </r>
  <r>
    <x v="10"/>
    <x v="0"/>
    <d v="2025-07-01T00:00:00"/>
    <d v="2025-07-31T00:00:00"/>
    <s v="Advanced Monotype Printing"/>
    <x v="0"/>
    <s v="Creative Arts Center of Dallas"/>
    <s v="2360 Laughlin Drive"/>
    <n v="75228"/>
    <n v="4"/>
    <n v="16"/>
    <n v="0"/>
    <n v="16"/>
    <m/>
  </r>
  <r>
    <x v="10"/>
    <x v="0"/>
    <d v="2025-07-01T00:00:00"/>
    <d v="2025-07-31T00:00:00"/>
    <s v="Fundamentals of Wheel"/>
    <x v="0"/>
    <s v="Creative Arts Center of Dallas"/>
    <s v="2360 Laughlin Drive"/>
    <n v="75228"/>
    <n v="4"/>
    <n v="40"/>
    <n v="0"/>
    <n v="40"/>
    <m/>
  </r>
  <r>
    <x v="10"/>
    <x v="0"/>
    <d v="2025-07-01T00:00:00"/>
    <d v="2025-07-31T00:00:00"/>
    <s v="Fundamentals of Wheel"/>
    <x v="0"/>
    <s v="Creative Arts Center of Dallas"/>
    <s v="2360 Laughlin Drive"/>
    <n v="75228"/>
    <n v="4"/>
    <n v="40"/>
    <n v="0"/>
    <n v="40"/>
    <m/>
  </r>
  <r>
    <x v="10"/>
    <x v="0"/>
    <d v="2025-07-01T00:00:00"/>
    <d v="2025-07-31T00:00:00"/>
    <s v="Drawing 2"/>
    <x v="0"/>
    <s v="Creative Arts Center of Dallas"/>
    <s v="2360 Laughlin Drive"/>
    <n v="75228"/>
    <n v="4"/>
    <n v="20"/>
    <n v="0"/>
    <n v="20"/>
    <m/>
  </r>
  <r>
    <x v="10"/>
    <x v="0"/>
    <d v="2025-07-01T00:00:00"/>
    <d v="2025-07-31T00:00:00"/>
    <s v="Tufting Fundamentals"/>
    <x v="0"/>
    <s v="Creative Arts Center of Dallas"/>
    <s v="2360 Laughlin Drive"/>
    <n v="75228"/>
    <n v="4"/>
    <n v="16"/>
    <n v="0"/>
    <n v="16"/>
    <m/>
  </r>
  <r>
    <x v="10"/>
    <x v="0"/>
    <d v="2025-07-01T00:00:00"/>
    <d v="2025-07-31T00:00:00"/>
    <s v="Creative Awakening: Integrating Art &amp; Spirituality"/>
    <x v="0"/>
    <s v="Creative Arts Center of Dallas"/>
    <s v="2360 Laughlin Drive"/>
    <n v="75228"/>
    <n v="4"/>
    <n v="20"/>
    <n v="0"/>
    <n v="20"/>
    <m/>
  </r>
  <r>
    <x v="10"/>
    <x v="0"/>
    <d v="2025-07-01T00:00:00"/>
    <d v="2025-07-31T00:00:00"/>
    <s v="Lush Layers- Collage, Printmaking, &amp; Markmaking"/>
    <x v="0"/>
    <s v="Creative Arts Center of Dallas"/>
    <s v="2360 Laughlin Drive"/>
    <n v="75228"/>
    <n v="4"/>
    <n v="40"/>
    <n v="0"/>
    <n v="40"/>
    <m/>
  </r>
  <r>
    <x v="10"/>
    <x v="0"/>
    <d v="2025-07-01T00:00:00"/>
    <d v="2025-07-31T00:00:00"/>
    <s v="Glass Lab"/>
    <x v="0"/>
    <s v="Creative Arts Center of Dallas"/>
    <s v="2360 Laughlin Drive"/>
    <n v="75228"/>
    <n v="1"/>
    <n v="2"/>
    <n v="0"/>
    <n v="2"/>
    <m/>
  </r>
  <r>
    <x v="10"/>
    <x v="0"/>
    <d v="2025-07-01T00:00:00"/>
    <d v="2025-07-31T00:00:00"/>
    <s v="Glass Lab"/>
    <x v="0"/>
    <s v="Creative Arts Center of Dallas"/>
    <s v="2360 Laughlin Drive"/>
    <n v="75228"/>
    <n v="1"/>
    <n v="1"/>
    <n v="0"/>
    <n v="1"/>
    <m/>
  </r>
  <r>
    <x v="10"/>
    <x v="0"/>
    <d v="2025-07-01T00:00:00"/>
    <d v="2025-07-31T00:00:00"/>
    <s v="Glass Lab"/>
    <x v="0"/>
    <s v="Creative Arts Center of Dallas"/>
    <s v="2360 Laughlin Drive"/>
    <n v="75228"/>
    <n v="1"/>
    <n v="1"/>
    <n v="0"/>
    <n v="1"/>
    <m/>
  </r>
  <r>
    <x v="10"/>
    <x v="0"/>
    <d v="2025-07-01T00:00:00"/>
    <d v="2025-07-31T00:00:00"/>
    <s v="Glass Lab"/>
    <x v="0"/>
    <s v="Creative Arts Center of Dallas"/>
    <s v="2360 Laughlin Drive"/>
    <n v="75228"/>
    <n v="1"/>
    <n v="1"/>
    <n v="0"/>
    <n v="1"/>
    <m/>
  </r>
  <r>
    <x v="10"/>
    <x v="0"/>
    <d v="2025-07-01T00:00:00"/>
    <d v="2025-07-31T00:00:00"/>
    <s v="Live Model Lab"/>
    <x v="0"/>
    <s v="Creative Arts Center of Dallas"/>
    <s v="2360 Laughlin Drive"/>
    <n v="75228"/>
    <n v="1"/>
    <n v="8"/>
    <n v="0"/>
    <n v="8"/>
    <m/>
  </r>
  <r>
    <x v="10"/>
    <x v="0"/>
    <d v="2025-07-01T00:00:00"/>
    <d v="2025-07-31T00:00:00"/>
    <s v="Live Model Lab"/>
    <x v="0"/>
    <s v="Creative Arts Center of Dallas"/>
    <s v="2360 Laughlin Drive"/>
    <n v="75228"/>
    <n v="1"/>
    <n v="8"/>
    <n v="0"/>
    <n v="8"/>
    <m/>
  </r>
  <r>
    <x v="10"/>
    <x v="0"/>
    <d v="2025-07-01T00:00:00"/>
    <d v="2025-07-31T00:00:00"/>
    <s v="Live Model Lab"/>
    <x v="0"/>
    <s v="Creative Arts Center of Dallas"/>
    <s v="2360 Laughlin Drive"/>
    <n v="75228"/>
    <n v="1"/>
    <n v="8"/>
    <n v="0"/>
    <n v="8"/>
    <m/>
  </r>
  <r>
    <x v="10"/>
    <x v="0"/>
    <d v="2025-07-01T00:00:00"/>
    <d v="2025-07-31T00:00:00"/>
    <s v="Live Model Lab"/>
    <x v="0"/>
    <s v="Creative Arts Center of Dallas"/>
    <s v="2360 Laughlin Drive"/>
    <n v="75228"/>
    <n v="1"/>
    <n v="8"/>
    <n v="0"/>
    <n v="8"/>
    <m/>
  </r>
  <r>
    <x v="10"/>
    <x v="0"/>
    <d v="2025-07-01T00:00:00"/>
    <d v="2025-07-31T00:00:00"/>
    <s v="Live Model Lab"/>
    <x v="0"/>
    <s v="Creative Arts Center of Dallas"/>
    <s v="2360 Laughlin Drive"/>
    <n v="75228"/>
    <n v="1"/>
    <n v="4"/>
    <n v="0"/>
    <n v="4"/>
    <m/>
  </r>
  <r>
    <x v="10"/>
    <x v="0"/>
    <d v="2025-07-01T00:00:00"/>
    <d v="2025-07-31T00:00:00"/>
    <s v="Live Model Lab"/>
    <x v="0"/>
    <s v="Creative Arts Center of Dallas"/>
    <s v="2360 Laughlin Drive"/>
    <n v="75228"/>
    <n v="1"/>
    <n v="2"/>
    <n v="0"/>
    <n v="2"/>
    <m/>
  </r>
  <r>
    <x v="10"/>
    <x v="0"/>
    <d v="2025-07-01T00:00:00"/>
    <d v="2025-07-31T00:00:00"/>
    <s v="Live Model Lab"/>
    <x v="0"/>
    <s v="Creative Arts Center of Dallas"/>
    <s v="2360 Laughlin Drive"/>
    <n v="75228"/>
    <n v="1"/>
    <n v="1"/>
    <n v="0"/>
    <n v="1"/>
    <m/>
  </r>
  <r>
    <x v="10"/>
    <x v="0"/>
    <d v="2025-07-01T00:00:00"/>
    <d v="2025-07-31T00:00:00"/>
    <s v="Live Model Lab"/>
    <x v="0"/>
    <s v="Creative Arts Center of Dallas"/>
    <s v="2360 Laughlin Drive"/>
    <n v="75228"/>
    <n v="1"/>
    <n v="8"/>
    <n v="0"/>
    <n v="8"/>
    <m/>
  </r>
  <r>
    <x v="10"/>
    <x v="0"/>
    <d v="2025-07-01T00:00:00"/>
    <d v="2025-07-31T00:00:00"/>
    <s v="Print Sampler: Dry Point Etching"/>
    <x v="0"/>
    <s v="Paper Arts"/>
    <s v="118 N. Peak Street"/>
    <n v="75226"/>
    <n v="1"/>
    <n v="4"/>
    <n v="0"/>
    <n v="4"/>
    <m/>
  </r>
  <r>
    <x v="10"/>
    <x v="0"/>
    <d v="2025-07-01T00:00:00"/>
    <d v="2025-07-31T00:00:00"/>
    <s v="Leaded Stained-Glass"/>
    <x v="0"/>
    <s v="Creative Arts Center of Dallas"/>
    <s v="2360 Laughlin Drive"/>
    <n v="75228"/>
    <n v="1"/>
    <n v="5"/>
    <n v="0"/>
    <n v="5"/>
    <m/>
  </r>
  <r>
    <x v="10"/>
    <x v="0"/>
    <d v="2025-07-01T00:00:00"/>
    <d v="2025-07-31T00:00:00"/>
    <s v="Chains with Attitude"/>
    <x v="0"/>
    <s v="Creative Arts Center of Dallas"/>
    <s v="2360 Laughlin Drive"/>
    <n v="75228"/>
    <n v="1"/>
    <n v="4"/>
    <n v="0"/>
    <n v="4"/>
    <m/>
  </r>
  <r>
    <x v="10"/>
    <x v="0"/>
    <d v="2025-07-01T00:00:00"/>
    <d v="2025-07-31T00:00:00"/>
    <s v="Encaustic: Expressive Monotypes"/>
    <x v="0"/>
    <s v="Encaustic Center"/>
    <s v="580 W Arapaho Rd"/>
    <n v="75080"/>
    <n v="1"/>
    <n v="4"/>
    <n v="0"/>
    <n v="4"/>
    <m/>
  </r>
  <r>
    <x v="10"/>
    <x v="0"/>
    <d v="2025-07-01T00:00:00"/>
    <d v="2025-07-31T00:00:00"/>
    <s v="Mixed Media Painting"/>
    <x v="0"/>
    <s v="Creative Arts Center of Dallas"/>
    <s v="2360 Laughlin Drive"/>
    <n v="75228"/>
    <n v="1"/>
    <n v="8"/>
    <n v="0"/>
    <n v="8"/>
    <m/>
  </r>
  <r>
    <x v="10"/>
    <x v="0"/>
    <d v="2025-07-01T00:00:00"/>
    <d v="2025-07-31T00:00:00"/>
    <s v="Watercolor Mixed Media with Collage"/>
    <x v="0"/>
    <s v="Creative Arts Center of Dallas"/>
    <s v="2360 Laughlin Drive"/>
    <n v="75228"/>
    <n v="1"/>
    <n v="8"/>
    <n v="0"/>
    <n v="8"/>
    <m/>
  </r>
  <r>
    <x v="10"/>
    <x v="6"/>
    <d v="2025-07-01T00:00:00"/>
    <d v="2025-07-31T00:00:00"/>
    <s v="Kev'Ron Madden Equitable Artist in Residence"/>
    <x v="0"/>
    <s v="Creative Arts Center of Dallas"/>
    <s v="2361 Laughlin Drive"/>
    <n v="75229"/>
    <n v="24"/>
    <n v="0"/>
    <n v="2137"/>
    <n v="2137"/>
    <m/>
  </r>
  <r>
    <x v="13"/>
    <x v="0"/>
    <d v="2025-07-01T00:00:00"/>
    <d v="2025-07-31T00:00:00"/>
    <s v="Showbiz Summer-classes"/>
    <x v="0"/>
    <s v="Rosewood Center for Family Arts"/>
    <s v="5938 Skillman St"/>
    <n v="75231"/>
    <n v="105"/>
    <n v="167"/>
    <n v="15"/>
    <n v="182"/>
    <m/>
  </r>
  <r>
    <x v="13"/>
    <x v="0"/>
    <d v="2025-07-01T00:00:00"/>
    <d v="2025-07-31T00:00:00"/>
    <s v="Showbiz Summer-performances"/>
    <x v="0"/>
    <s v="Rosewood Center for Family Arts"/>
    <s v="5938 Skillman St"/>
    <n v="75231"/>
    <n v="17"/>
    <m/>
    <n v="486"/>
    <n v="486"/>
    <m/>
  </r>
  <r>
    <x v="13"/>
    <x v="1"/>
    <d v="2025-07-01T00:00:00"/>
    <d v="2025-07-10T00:00:00"/>
    <s v="Rodgers and Hammerstein's Cinderella: Youth Edition- rehearsals"/>
    <x v="0"/>
    <s v="Rosewood Center for Family Arts"/>
    <s v="5938 Skillman St"/>
    <n v="75231"/>
    <n v="8"/>
    <n v="27"/>
    <n v="2"/>
    <n v="29"/>
    <m/>
  </r>
  <r>
    <x v="14"/>
    <x v="7"/>
    <d v="2025-07-01T00:00:00"/>
    <d v="2025-07-31T00:00:00"/>
    <s v="Daily visitors"/>
    <x v="0"/>
    <s v="The Sixth Floor Museum at Dealey Plaza"/>
    <s v="411 Elm Street"/>
    <n v="75204"/>
    <n v="1"/>
    <n v="18434"/>
    <n v="554"/>
    <n v="18988"/>
    <m/>
  </r>
  <r>
    <x v="14"/>
    <x v="6"/>
    <d v="2025-07-01T00:00:00"/>
    <d v="2025-07-31T00:00:00"/>
    <s v="Daily visitors"/>
    <x v="0"/>
    <s v="The Sixth Floor Museum at Dealey Plaza"/>
    <s v="411 Elm Street"/>
    <n v="75204"/>
    <n v="1"/>
    <n v="10852"/>
    <n v="0"/>
    <n v="10852"/>
    <m/>
  </r>
  <r>
    <x v="15"/>
    <x v="3"/>
    <d v="2025-07-01T00:00:00"/>
    <d v="2025-07-31T00:00:00"/>
    <s v="Total Attendance"/>
    <x v="0"/>
    <s v="Hall of State"/>
    <s v="3939 Grand Avenue"/>
    <n v="75210"/>
    <n v="31"/>
    <s v="X"/>
    <n v="1742"/>
    <n v="1742"/>
    <m/>
  </r>
  <r>
    <x v="15"/>
    <x v="7"/>
    <d v="2025-07-01T00:00:00"/>
    <d v="2025-07-31T00:00:00"/>
    <s v="Alamo Exhibit "/>
    <x v="0"/>
    <s v="Hall of State"/>
    <s v="3939 Grand Avenue"/>
    <n v="75210"/>
    <n v="31"/>
    <s v="X"/>
    <n v="259"/>
    <n v="259"/>
    <m/>
  </r>
  <r>
    <x v="15"/>
    <x v="3"/>
    <d v="2025-07-01T00:00:00"/>
    <d v="2025-07-01T00:00:00"/>
    <s v="Green Oak School"/>
    <x v="0"/>
    <s v="Hall of State"/>
    <s v="3939 Grand Avenue"/>
    <n v="75210"/>
    <n v="1"/>
    <s v="X"/>
    <n v="30"/>
    <n v="30"/>
    <m/>
  </r>
  <r>
    <x v="15"/>
    <x v="3"/>
    <d v="2025-07-01T00:00:00"/>
    <d v="2025-07-01T00:00:00"/>
    <s v="Green Oak School"/>
    <x v="0"/>
    <s v="Hall of State"/>
    <s v="3939 Grand Avenue"/>
    <n v="75210"/>
    <n v="1"/>
    <s v="X"/>
    <n v="38"/>
    <n v="38"/>
    <m/>
  </r>
  <r>
    <x v="12"/>
    <x v="7"/>
    <d v="2025-07-01T00:00:00"/>
    <d v="2025-07-31T00:00:00"/>
    <s v="Permanent exhibition"/>
    <x v="0"/>
    <s v="DHHRM"/>
    <s v="300 N Houston St"/>
    <n v="75202"/>
    <n v="26"/>
    <n v="5053"/>
    <m/>
    <n v="5053"/>
    <m/>
  </r>
  <r>
    <x v="12"/>
    <x v="6"/>
    <d v="2025-07-01T00:00:00"/>
    <d v="2025-07-31T00:00:00"/>
    <s v="Special Exhibition, A Better Life for their Children"/>
    <x v="0"/>
    <s v="DHHRM"/>
    <s v="300 N Houston St"/>
    <n v="75202"/>
    <n v="26"/>
    <n v="5053"/>
    <m/>
    <n v="5053"/>
    <m/>
  </r>
  <r>
    <x v="8"/>
    <x v="0"/>
    <d v="2025-07-01T00:00:00"/>
    <d v="2025-07-31T00:00:00"/>
    <s v="Workshop/Training Virtual"/>
    <x v="1"/>
    <s v="Sammons Center for the Arts"/>
    <s v="3630 Harry Hines Blvd"/>
    <n v="75219"/>
    <n v="0"/>
    <m/>
    <n v="0"/>
    <n v="0"/>
    <m/>
  </r>
  <r>
    <x v="8"/>
    <x v="3"/>
    <d v="2025-07-01T00:00:00"/>
    <d v="2025-07-31T00:00:00"/>
    <s v="Meeting - Virtual"/>
    <x v="1"/>
    <s v="Sammons Center for the Arts"/>
    <s v="3630 Harry Hines Blvd"/>
    <n v="75219"/>
    <n v="0"/>
    <m/>
    <n v="0"/>
    <n v="0"/>
    <m/>
  </r>
  <r>
    <x v="12"/>
    <x v="7"/>
    <d v="2025-07-01T00:00:00"/>
    <d v="2025-07-31T00:00:00"/>
    <s v="Student Group Tours"/>
    <x v="0"/>
    <s v="DHHRM"/>
    <s v="300 N Houston St"/>
    <n v="75202"/>
    <n v="11"/>
    <n v="369"/>
    <m/>
    <n v="369"/>
    <m/>
  </r>
  <r>
    <x v="12"/>
    <x v="7"/>
    <d v="2025-07-01T00:00:00"/>
    <d v="2025-07-31T00:00:00"/>
    <s v="Adult Group Tours"/>
    <x v="0"/>
    <s v="DHHRM"/>
    <s v="300 N Houston St"/>
    <n v="75202"/>
    <n v="8"/>
    <n v="156"/>
    <m/>
    <n v="156"/>
    <m/>
  </r>
  <r>
    <x v="12"/>
    <x v="3"/>
    <d v="2025-07-01T00:00:00"/>
    <d v="2025-07-31T00:00:00"/>
    <s v="Facility Rental"/>
    <x v="0"/>
    <s v="DHHRM"/>
    <s v="300 N Houston St"/>
    <n v="75202"/>
    <n v="1"/>
    <n v="44"/>
    <m/>
    <n v="44"/>
    <m/>
  </r>
  <r>
    <x v="12"/>
    <x v="5"/>
    <d v="2025-07-01T00:00:00"/>
    <d v="2025-07-31T00:00:00"/>
    <s v="Public Programs, In-person"/>
    <x v="0"/>
    <s v="DHHRM"/>
    <s v="300 N Houston St"/>
    <n v="75202"/>
    <n v="6"/>
    <n v="552"/>
    <m/>
    <n v="552"/>
    <m/>
  </r>
  <r>
    <x v="12"/>
    <x v="0"/>
    <d v="2025-07-01T00:00:00"/>
    <d v="2025-07-31T00:00:00"/>
    <s v="Professional Programs, In-person"/>
    <x v="0"/>
    <s v="DHHRM"/>
    <s v="300 N Houston St"/>
    <n v="75202"/>
    <n v="12"/>
    <n v="178"/>
    <m/>
    <n v="178"/>
    <m/>
  </r>
  <r>
    <x v="12"/>
    <x v="2"/>
    <d v="2025-07-01T00:00:00"/>
    <d v="2025-07-31T00:00:00"/>
    <s v="Student summer camps"/>
    <x v="0"/>
    <s v="Wallace Elementary"/>
    <s v="New Mt. Zion Church, 5614 Wayside Dr"/>
    <n v="75235"/>
    <n v="4"/>
    <m/>
    <n v="141"/>
    <n v="141"/>
    <m/>
  </r>
  <r>
    <x v="12"/>
    <x v="2"/>
    <d v="2025-07-01T00:00:00"/>
    <d v="2025-07-31T00:00:00"/>
    <s v="Student summer camps"/>
    <x v="0"/>
    <s v="Girls Inc."/>
    <s v="4411 Meadow St."/>
    <n v="75215"/>
    <n v="4"/>
    <m/>
    <n v="114"/>
    <n v="114"/>
    <m/>
  </r>
  <r>
    <x v="16"/>
    <x v="9"/>
    <d v="2025-07-01T00:00:00"/>
    <d v="2025-07-31T00:00:00"/>
    <s v="Adults - Docent Guided"/>
    <x v="0"/>
    <s v="Dallas Museum of Art"/>
    <s v="1717 N Harwood"/>
    <n v="75201"/>
    <n v="3"/>
    <m/>
    <n v="46"/>
    <n v="46"/>
    <m/>
  </r>
  <r>
    <x v="16"/>
    <x v="9"/>
    <d v="2025-07-01T00:00:00"/>
    <d v="2025-07-31T00:00:00"/>
    <s v="Adults - Self Guided"/>
    <x v="0"/>
    <s v="Dallas Museum of Art"/>
    <s v="1717 N Harwood"/>
    <n v="75201"/>
    <n v="1"/>
    <m/>
    <n v="20"/>
    <n v="20"/>
    <m/>
  </r>
  <r>
    <x v="16"/>
    <x v="0"/>
    <d v="2025-07-01T00:00:00"/>
    <d v="2025-07-01T00:00:00"/>
    <s v="All Access Art Off-site"/>
    <x v="0"/>
    <s v="Bachman Therapeutic Recreation Center"/>
    <s v="2750 Bachman Dr"/>
    <n v="75220"/>
    <n v="1"/>
    <m/>
    <n v="36"/>
    <n v="36"/>
    <m/>
  </r>
  <r>
    <x v="16"/>
    <x v="9"/>
    <d v="2025-07-01T00:00:00"/>
    <d v="2025-07-31T00:00:00"/>
    <s v="Non-DISD Self Guided"/>
    <x v="0"/>
    <s v="Dallas Museum of Art"/>
    <s v="1717 N Harwood"/>
    <n v="75201"/>
    <n v="12"/>
    <n v="373"/>
    <m/>
    <n v="373"/>
    <n v="11"/>
  </r>
  <r>
    <x v="17"/>
    <x v="1"/>
    <d v="2025-07-01T00:00:00"/>
    <d v="2025-06-04T00:00:00"/>
    <s v="Joseph and the Amazing…"/>
    <x v="0"/>
    <s v="Dee and Charles Wyly Theater"/>
    <s v="2400 Flora St."/>
    <n v="75201"/>
    <n v="13"/>
    <n v="1488"/>
    <n v="6018"/>
    <n v="7506"/>
    <m/>
  </r>
  <r>
    <x v="38"/>
    <x v="5"/>
    <d v="2025-07-01T00:00:00"/>
    <d v="2025-07-01T00:00:00"/>
    <s v="Central Track Poetry Series: Cataclysm Moves Me I Regret to Say"/>
    <x v="0"/>
    <s v="Deep Vellum"/>
    <s v="3000 S. Commerce"/>
    <n v="75226"/>
    <n v="50"/>
    <n v="0"/>
    <n v="22"/>
    <n v="50"/>
    <m/>
  </r>
  <r>
    <x v="19"/>
    <x v="6"/>
    <d v="2025-07-01T00:00:00"/>
    <d v="2025-07-31T00:00:00"/>
    <s v="Interactive Traveling Exhibit &quot;Forest Forward: The Future is Here&quot;"/>
    <x v="0"/>
    <s v="The Shops at Red Bird"/>
    <s v="3662 West Camp Wisdom Road"/>
    <n v="75237"/>
    <n v="1"/>
    <n v="0"/>
    <n v="1200"/>
    <n v="1200"/>
    <m/>
  </r>
  <r>
    <x v="20"/>
    <x v="7"/>
    <d v="2025-07-01T00:00:00"/>
    <d v="2025-07-31T00:00:00"/>
    <s v="Facing The Rising Sun: Freedman's Cemetery"/>
    <x v="0"/>
    <s v="African American Museum"/>
    <s v="3536 Grand Avenue"/>
    <n v="75210"/>
    <n v="22"/>
    <m/>
    <n v="210"/>
    <n v="210"/>
    <m/>
  </r>
  <r>
    <x v="20"/>
    <x v="7"/>
    <d v="2025-07-01T00:00:00"/>
    <d v="2025-07-31T00:00:00"/>
    <s v="Souls of Black Folk: Folk and Decorative Arts Collection"/>
    <x v="0"/>
    <s v="African American Museum"/>
    <s v="3536 Grand Avenue"/>
    <n v="75210"/>
    <n v="22"/>
    <m/>
    <n v="210"/>
    <n v="210"/>
    <m/>
  </r>
  <r>
    <x v="20"/>
    <x v="7"/>
    <d v="2025-07-01T00:00:00"/>
    <d v="2025-07-31T00:00:00"/>
    <s v="Texas Black Sports Hall of Fame Exhibition"/>
    <x v="0"/>
    <s v="African American Museum"/>
    <s v="3536 Grand Avenue"/>
    <n v="75210"/>
    <n v="22"/>
    <m/>
    <n v="210"/>
    <n v="210"/>
    <m/>
  </r>
  <r>
    <x v="20"/>
    <x v="7"/>
    <d v="2025-07-01T00:00:00"/>
    <d v="2025-07-31T00:00:00"/>
    <s v="African American Educators Hall of Fame Exhibition"/>
    <x v="0"/>
    <s v="African American Museum"/>
    <s v="3536 Grand Avenue"/>
    <n v="75210"/>
    <n v="22"/>
    <m/>
    <n v="197"/>
    <n v="197"/>
    <m/>
  </r>
  <r>
    <x v="20"/>
    <x v="6"/>
    <d v="2025-07-01T00:00:00"/>
    <d v="2025-07-31T00:00:00"/>
    <s v="Clay Grasses and Reeds: Carroll Harris Simms Ceramic Collection"/>
    <x v="0"/>
    <s v="African American Museum"/>
    <s v="3536 Grand Avenue"/>
    <n v="75210"/>
    <n v="22"/>
    <m/>
    <n v="210"/>
    <n v="210"/>
    <m/>
  </r>
  <r>
    <x v="20"/>
    <x v="6"/>
    <d v="2025-07-01T00:00:00"/>
    <d v="2025-07-31T00:00:00"/>
    <s v="Carroll Harris Simms Art Competition Exhibition"/>
    <x v="0"/>
    <s v="African American Museum"/>
    <s v="3536 Grand Avenue"/>
    <n v="75210"/>
    <n v="22"/>
    <m/>
    <n v="250"/>
    <n v="250"/>
    <m/>
  </r>
  <r>
    <x v="20"/>
    <x v="3"/>
    <d v="2025-07-01T00:00:00"/>
    <d v="2025-07-31T00:00:00"/>
    <s v="Rentals"/>
    <x v="0"/>
    <s v="African American Museum"/>
    <s v="3536 Grand Avenue"/>
    <n v="75210"/>
    <n v="9"/>
    <m/>
    <n v="865"/>
    <n v="865"/>
    <m/>
  </r>
  <r>
    <x v="20"/>
    <x v="9"/>
    <d v="2025-07-01T00:00:00"/>
    <d v="2025-07-31T00:00:00"/>
    <s v="AAM Tours"/>
    <x v="0"/>
    <s v="African American Museum"/>
    <s v="3536 Grand Avenue"/>
    <n v="75210"/>
    <n v="16"/>
    <n v="489"/>
    <n v="127"/>
    <n v="616"/>
    <m/>
  </r>
  <r>
    <x v="20"/>
    <x v="2"/>
    <d v="2025-07-01T00:00:00"/>
    <d v="2025-07-25T00:00:00"/>
    <s v="Matchbox Exhibition Summer Camp"/>
    <x v="0"/>
    <s v="Friendship West Baptist Church"/>
    <s v="2020 W Wheatland Rd"/>
    <n v="75232"/>
    <n v="20"/>
    <m/>
    <n v="40"/>
    <n v="40"/>
    <m/>
  </r>
  <r>
    <x v="20"/>
    <x v="2"/>
    <d v="2025-07-01T00:00:00"/>
    <d v="2025-07-25T00:00:00"/>
    <s v="Matchbox Exhibition Summer Camp"/>
    <x v="0"/>
    <s v="Jubilee Park"/>
    <s v="907 Bank St"/>
    <n v="75223"/>
    <n v="20"/>
    <m/>
    <n v="20"/>
    <n v="20"/>
    <m/>
  </r>
  <r>
    <x v="20"/>
    <x v="2"/>
    <d v="2025-07-01T00:00:00"/>
    <d v="2025-07-25T00:00:00"/>
    <s v="Matchbox Exhibition Summer Camp"/>
    <x v="0"/>
    <s v="St. Phillips School "/>
    <s v="1600 Pennsylvania Ave"/>
    <n v="75215"/>
    <n v="20"/>
    <m/>
    <n v="30"/>
    <n v="30"/>
    <m/>
  </r>
  <r>
    <x v="20"/>
    <x v="2"/>
    <d v="2025-07-01T00:00:00"/>
    <d v="2025-07-25T00:00:00"/>
    <s v="Matchbox Exhibition Summer Camp"/>
    <x v="0"/>
    <s v="Urban Arts Center"/>
    <s v="919 Morrell Ave Suite 100"/>
    <n v="75203"/>
    <n v="20"/>
    <m/>
    <n v="100"/>
    <n v="100"/>
    <m/>
  </r>
  <r>
    <x v="21"/>
    <x v="2"/>
    <d v="2025-07-01T00:00:00"/>
    <d v="2025-07-30T00:00:00"/>
    <s v="Discover Art"/>
    <x v="0"/>
    <s v="Frazier Revitalization"/>
    <s v="4716 Elsie Fay Heggins St."/>
    <n v="75210"/>
    <n v="1"/>
    <n v="0"/>
    <n v="25"/>
    <n v="25"/>
    <m/>
  </r>
  <r>
    <x v="21"/>
    <x v="2"/>
    <d v="2025-07-01T00:00:00"/>
    <d v="2025-07-30T00:00:00"/>
    <s v="Discover Dance"/>
    <x v="0"/>
    <s v="Frazier Revitalization"/>
    <s v="4716 Elsie Fay Heggins St."/>
    <n v="75210"/>
    <n v="1"/>
    <n v="0"/>
    <n v="25"/>
    <n v="25"/>
    <m/>
  </r>
  <r>
    <x v="21"/>
    <x v="1"/>
    <d v="2025-07-01T00:00:00"/>
    <d v="2025-07-25T00:00:00"/>
    <s v="Summer Shakespeare Rehearsal"/>
    <x v="0"/>
    <s v="East Dallas Christian Church "/>
    <s v="629 N. Peak St. "/>
    <n v="75246"/>
    <n v="1"/>
    <n v="0"/>
    <n v="17"/>
    <n v="17"/>
    <m/>
  </r>
  <r>
    <x v="22"/>
    <x v="6"/>
    <d v="2025-07-01T00:00:00"/>
    <d v="2025-07-31T00:00:00"/>
    <s v="General attendance for '150 Years of Sculpture' and 'Otobong Nkanga: Each Seed a Body' "/>
    <x v="0"/>
    <s v="Nasher Sculpture Center"/>
    <s v="2001 Flora St. "/>
    <n v="75201"/>
    <n v="21"/>
    <n v="1509"/>
    <n v="415"/>
    <n v="1924"/>
    <m/>
  </r>
  <r>
    <x v="24"/>
    <x v="7"/>
    <d v="2025-07-01T00:00:00"/>
    <d v="2025-07-31T00:00:00"/>
    <s v="General Admission"/>
    <x v="0"/>
    <s v="Perot Museum of Nature and Science"/>
    <s v="2201 N Field Street"/>
    <n v="75201"/>
    <n v="31"/>
    <n v="97955"/>
    <n v="28852"/>
    <n v="126807"/>
    <m/>
  </r>
  <r>
    <x v="24"/>
    <x v="5"/>
    <d v="2025-07-01T00:00:00"/>
    <d v="2025-07-31T00:00:00"/>
    <s v="Butterfly Journey 3D"/>
    <x v="0"/>
    <s v="Perot Museum of Nature and Science"/>
    <s v="2201 N Field Street"/>
    <n v="75201"/>
    <n v="31"/>
    <n v="3951"/>
    <m/>
    <n v="3951"/>
    <m/>
  </r>
  <r>
    <x v="24"/>
    <x v="5"/>
    <d v="2025-07-01T00:00:00"/>
    <d v="2025-07-31T00:00:00"/>
    <s v="Ocean Paradise 3D"/>
    <x v="0"/>
    <s v="Perot Museum of Nature and Science"/>
    <s v="2201 N Field Street"/>
    <n v="75201"/>
    <n v="31"/>
    <n v="5334"/>
    <m/>
    <n v="5334"/>
    <m/>
  </r>
  <r>
    <x v="24"/>
    <x v="5"/>
    <d v="2025-07-01T00:00:00"/>
    <d v="2025-07-31T00:00:00"/>
    <s v="Shark Kingdom 3D"/>
    <x v="0"/>
    <s v="Perot Museum of Nature and Science"/>
    <s v="2201 N Field Street"/>
    <n v="75201"/>
    <n v="31"/>
    <n v="4632"/>
    <m/>
    <n v="4632"/>
    <m/>
  </r>
  <r>
    <x v="24"/>
    <x v="6"/>
    <d v="2025-07-01T00:00:00"/>
    <d v="2025-07-31T00:00:00"/>
    <s v="Bug Lab"/>
    <x v="0"/>
    <s v="Perot Museum of Nature and Science"/>
    <s v="2201 N Field Street"/>
    <n v="75201"/>
    <n v="31"/>
    <n v="35464"/>
    <n v="9635"/>
    <n v="45099"/>
    <m/>
  </r>
  <r>
    <x v="24"/>
    <x v="0"/>
    <d v="2025-07-01T00:00:00"/>
    <d v="2025-07-01T00:00:00"/>
    <s v="Outreach Lab: Dig Those Dinos"/>
    <x v="0"/>
    <s v="Frazier Revitalization Inc. "/>
    <s v="5646 Milton Street Suite 407"/>
    <s v="75206"/>
    <n v="2"/>
    <m/>
    <n v="50"/>
    <n v="50"/>
    <m/>
  </r>
  <r>
    <x v="24"/>
    <x v="0"/>
    <d v="2025-07-01T00:00:00"/>
    <d v="2025-07-01T00:00:00"/>
    <s v="Outreach Lab: Solar Superstars"/>
    <x v="0"/>
    <s v="Cityscape Schools"/>
    <s v="6211 East Grand Ave"/>
    <s v="75223"/>
    <n v="2"/>
    <m/>
    <n v="62"/>
    <n v="62"/>
    <m/>
  </r>
  <r>
    <x v="24"/>
    <x v="0"/>
    <d v="2025-07-01T00:00:00"/>
    <d v="2025-07-01T00:00:00"/>
    <s v="Outreach Lab: The Heart of the Matter - Dissection"/>
    <x v="0"/>
    <s v="Bridgebuilders "/>
    <s v="6601 Bexar St"/>
    <s v="75215"/>
    <n v="1"/>
    <m/>
    <n v="31"/>
    <n v="31"/>
    <m/>
  </r>
  <r>
    <x v="24"/>
    <x v="0"/>
    <d v="2025-07-01T00:00:00"/>
    <d v="2025-07-01T00:00:00"/>
    <s v="TECH Truck "/>
    <x v="0"/>
    <s v="Dallas Public Library - Pleasant Grove Branch"/>
    <s v="7310 Lake June Rd"/>
    <s v="75217"/>
    <n v="1"/>
    <m/>
    <n v="90"/>
    <n v="90"/>
    <m/>
  </r>
  <r>
    <x v="24"/>
    <x v="0"/>
    <d v="2025-07-01T00:00:00"/>
    <d v="2025-07-01T00:00:00"/>
    <s v="TECH Truck "/>
    <x v="0"/>
    <s v="Dallas Public Library - Renner Frankford Branch"/>
    <s v="6400 Frankford Rd"/>
    <s v="75252"/>
    <n v="1"/>
    <m/>
    <n v="10"/>
    <n v="10"/>
    <m/>
  </r>
  <r>
    <x v="24"/>
    <x v="0"/>
    <d v="2025-07-01T00:00:00"/>
    <d v="2025-07-31T00:00:00"/>
    <s v="Bio Lab"/>
    <x v="0"/>
    <s v="Perot Museum of Nature and Science"/>
    <s v="2201 N Field Street"/>
    <n v="75201"/>
    <n v="31"/>
    <n v="4761"/>
    <m/>
    <n v="4761"/>
    <m/>
  </r>
  <r>
    <x v="24"/>
    <x v="0"/>
    <d v="2025-07-01T00:00:00"/>
    <d v="2025-07-28T00:00:00"/>
    <s v="Challenge Lab"/>
    <x v="0"/>
    <s v="Perot Museum of Nature and Science"/>
    <s v="2201 N Field Street"/>
    <n v="75201"/>
    <n v="31"/>
    <n v="10253"/>
    <m/>
    <n v="10253"/>
    <m/>
  </r>
  <r>
    <x v="8"/>
    <x v="0"/>
    <d v="2025-07-01T00:00:00"/>
    <d v="2025-07-31T00:00:00"/>
    <s v="Workshop/Training"/>
    <x v="0"/>
    <s v="Sammons Center for the Arts"/>
    <s v="3630 Harry Hines Blvd"/>
    <n v="75219"/>
    <n v="1"/>
    <m/>
    <n v="19"/>
    <n v="19"/>
    <m/>
  </r>
  <r>
    <x v="8"/>
    <x v="1"/>
    <d v="2025-07-01T00:00:00"/>
    <d v="2025-07-31T00:00:00"/>
    <s v="Rehearsal"/>
    <x v="0"/>
    <s v="Sammons Center for the Arts"/>
    <s v="3630 Harry Hines Blvd"/>
    <n v="75219"/>
    <n v="29"/>
    <m/>
    <n v="1787"/>
    <n v="1787"/>
    <m/>
  </r>
  <r>
    <x v="8"/>
    <x v="5"/>
    <d v="2025-07-01T00:00:00"/>
    <d v="2025-07-31T00:00:00"/>
    <s v="Performance by Others"/>
    <x v="0"/>
    <s v="Sammons Center for the Arts"/>
    <s v="3630 Harry Hines Blvd"/>
    <n v="75219"/>
    <n v="0"/>
    <m/>
    <n v="0"/>
    <n v="0"/>
    <m/>
  </r>
  <r>
    <x v="8"/>
    <x v="3"/>
    <d v="2025-07-01T00:00:00"/>
    <d v="2025-07-31T00:00:00"/>
    <s v="Meetings"/>
    <x v="0"/>
    <s v="Sammons Center for the Arts"/>
    <s v="3630 Harry Hines Blvd"/>
    <n v="75219"/>
    <n v="17"/>
    <m/>
    <n v="187"/>
    <n v="187"/>
    <m/>
  </r>
  <r>
    <x v="8"/>
    <x v="3"/>
    <d v="2025-07-01T00:00:00"/>
    <d v="2025-07-31T00:00:00"/>
    <s v="Auditions"/>
    <x v="0"/>
    <s v="Sammons Center for the Arts"/>
    <s v="3630 Harry Hines Blvd"/>
    <n v="75219"/>
    <n v="0"/>
    <m/>
    <n v="0"/>
    <n v="0"/>
    <m/>
  </r>
  <r>
    <x v="8"/>
    <x v="3"/>
    <d v="2025-07-01T00:00:00"/>
    <d v="2025-07-31T00:00:00"/>
    <s v="Special Events"/>
    <x v="0"/>
    <s v="Sammons Center for the Arts"/>
    <s v="3630 Harry Hines Blvd"/>
    <n v="75219"/>
    <n v="1"/>
    <m/>
    <n v="15"/>
    <n v="15"/>
    <m/>
  </r>
  <r>
    <x v="8"/>
    <x v="5"/>
    <d v="2025-07-01T00:00:00"/>
    <d v="2025-07-31T00:00:00"/>
    <s v="Sammons Jazz Concert"/>
    <x v="0"/>
    <s v="Sammons Center for the Arts"/>
    <s v="3630 Harry Hines Blvd"/>
    <n v="75219"/>
    <n v="0"/>
    <n v="0"/>
    <n v="0"/>
    <n v="0"/>
    <m/>
  </r>
  <r>
    <x v="8"/>
    <x v="5"/>
    <d v="2025-07-01T00:00:00"/>
    <d v="2025-07-31T00:00:00"/>
    <s v="Sammons Cabaret Concert"/>
    <x v="0"/>
    <s v="Sammons Center for the Arts"/>
    <s v="3630 Harry Hines Blvd"/>
    <n v="75219"/>
    <n v="0"/>
    <n v="0"/>
    <n v="0"/>
    <n v="0"/>
    <m/>
  </r>
  <r>
    <x v="8"/>
    <x v="5"/>
    <d v="2025-07-01T00:00:00"/>
    <d v="2025-07-31T00:00:00"/>
    <s v="Sammons Jazz Youth Concert"/>
    <x v="0"/>
    <s v="Sammons Center for the Arts"/>
    <s v="3630 Harry Hines Blvd"/>
    <n v="75219"/>
    <n v="0"/>
    <m/>
    <n v="0"/>
    <n v="0"/>
    <m/>
  </r>
  <r>
    <x v="8"/>
    <x v="3"/>
    <d v="2025-07-01T00:00:00"/>
    <d v="2025-07-31T00:00:00"/>
    <s v="Office Visitors"/>
    <x v="0"/>
    <s v="Sammons Center for the Arts"/>
    <s v="3630 Harry Hines Blvd"/>
    <n v="75219"/>
    <m/>
    <m/>
    <n v="410"/>
    <n v="410"/>
    <m/>
  </r>
  <r>
    <x v="25"/>
    <x v="1"/>
    <d v="2025-07-01T00:00:00"/>
    <d v="2025-07-08T00:00:00"/>
    <s v="Your Wife's Dead Body"/>
    <x v="0"/>
    <s v="Bryant Hall"/>
    <s v="3400 Blackburn St."/>
    <n v="75219"/>
    <n v="7"/>
    <n v="0"/>
    <n v="0"/>
    <n v="0"/>
    <m/>
  </r>
  <r>
    <x v="26"/>
    <x v="7"/>
    <d v="2025-07-01T00:00:00"/>
    <d v="2025-07-06T00:00:00"/>
    <s v="History of TBAAL"/>
    <x v="0"/>
    <s v="TBAAL "/>
    <s v="1309 Canton Street"/>
    <n v="75202"/>
    <n v="1"/>
    <n v="0"/>
    <n v="124"/>
    <n v="124"/>
    <m/>
  </r>
  <r>
    <x v="28"/>
    <x v="1"/>
    <d v="2025-07-01T00:00:00"/>
    <d v="2025-07-31T00:00:00"/>
    <s v="Company Rehearsal "/>
    <x v="0"/>
    <s v="Bruce Wood Dance Studio"/>
    <s v="101 Howell St."/>
    <n v="75207"/>
    <n v="15"/>
    <m/>
    <n v="5"/>
    <n v="5"/>
    <m/>
  </r>
  <r>
    <x v="28"/>
    <x v="0"/>
    <d v="2025-07-01T00:00:00"/>
    <d v="2025-07-31T00:00:00"/>
    <s v="Company Class "/>
    <x v="0"/>
    <s v="Bruce Wood Dance Studio"/>
    <s v="101 Howell St."/>
    <n v="75207"/>
    <n v="8"/>
    <m/>
    <n v="5"/>
    <n v="5"/>
    <m/>
  </r>
  <r>
    <x v="28"/>
    <x v="0"/>
    <d v="2025-07-01T00:00:00"/>
    <d v="2025-07-31T00:00:00"/>
    <s v="Vogel Alcove"/>
    <x v="0"/>
    <s v="Vogel Alcove Shelter"/>
    <s v="1738 Gano St"/>
    <n v="75215"/>
    <n v="2"/>
    <m/>
    <n v="24"/>
    <n v="24"/>
    <m/>
  </r>
  <r>
    <x v="33"/>
    <x v="2"/>
    <d v="2025-07-01T00:00:00"/>
    <d v="2025-07-03T00:00:00"/>
    <s v="Kids Opera Boot Camp"/>
    <x v="0"/>
    <s v="Karayanis Rehearsal Production Center"/>
    <s v="4301 S Fitzhugh Ave"/>
    <n v="75210"/>
    <n v="3"/>
    <n v="0"/>
    <n v="279"/>
    <n v="279"/>
    <m/>
  </r>
  <r>
    <x v="29"/>
    <x v="0"/>
    <d v="2025-07-01T00:00:00"/>
    <d v="2025-07-31T00:00:00"/>
    <s v="Summer Camp OAC"/>
    <x v="0"/>
    <s v="Churchill Recreartional Center"/>
    <s v="6906 Churchill Way"/>
    <n v="75230"/>
    <n v="1"/>
    <n v="0"/>
    <n v="25"/>
    <n v="25"/>
    <m/>
  </r>
  <r>
    <x v="29"/>
    <x v="0"/>
    <d v="2025-07-01T00:00:00"/>
    <d v="2025-07-31T00:00:00"/>
    <s v="Summer Camp OAC"/>
    <x v="0"/>
    <s v="ESD - Rainbow Days"/>
    <s v="4100 Merrell Rd"/>
    <n v="75229"/>
    <n v="1"/>
    <n v="0"/>
    <n v="25"/>
    <n v="25"/>
    <m/>
  </r>
  <r>
    <x v="29"/>
    <x v="0"/>
    <d v="2025-07-01T00:00:00"/>
    <d v="2025-07-31T00:00:00"/>
    <s v="Summer Camp OAC"/>
    <x v="0"/>
    <s v="Transformations Project"/>
    <s v="3 Different Locations"/>
    <n v="75218"/>
    <n v="1"/>
    <n v="0"/>
    <n v="25"/>
    <n v="25"/>
    <m/>
  </r>
  <r>
    <x v="29"/>
    <x v="1"/>
    <d v="2025-07-01T00:00:00"/>
    <d v="2025-07-31T00:00:00"/>
    <s v="Flamenco in the Golden Age of Hollywood 9/5-6/25"/>
    <x v="0"/>
    <s v="Estudio Flamenco Dallas"/>
    <s v="4144 Rusk"/>
    <n v="75204"/>
    <n v="1"/>
    <n v="0"/>
    <n v="10"/>
    <n v="10"/>
    <m/>
  </r>
  <r>
    <x v="54"/>
    <x v="1"/>
    <d v="2025-07-01T00:00:00"/>
    <d v="2025-07-18T00:00:00"/>
    <s v="Everybody's Talking About Jamie"/>
    <x v="0"/>
    <s v="Kalita Humphreys Theater"/>
    <s v="3636 Turtle Creek Blvd"/>
    <n v="75219"/>
    <n v="16"/>
    <n v="0"/>
    <n v="40"/>
    <n v="40"/>
    <m/>
  </r>
  <r>
    <x v="32"/>
    <x v="8"/>
    <d v="2025-07-01T00:00:00"/>
    <d v="2025-07-01T00:00:00"/>
    <s v="USAFF preview member screening of &quot;Heads of State&quot;"/>
    <x v="0"/>
    <s v="Angelika Film Center Dallas"/>
    <s v="5321 E Mockingbird Ln"/>
    <n v="75206"/>
    <n v="1"/>
    <n v="0"/>
    <n v="200"/>
    <n v="200"/>
    <m/>
  </r>
  <r>
    <x v="7"/>
    <x v="0"/>
    <d v="2025-07-01T00:00:00"/>
    <d v="2025-07-31T00:00:00"/>
    <s v="COD: SEL 101"/>
    <x v="1"/>
    <s v="Virtual"/>
    <s v="Virtual"/>
    <s v="Virtual"/>
    <n v="1"/>
    <n v="0"/>
    <n v="2"/>
    <n v="2"/>
    <m/>
  </r>
  <r>
    <x v="7"/>
    <x v="0"/>
    <d v="2025-07-01T00:00:00"/>
    <d v="2025-07-31T00:00:00"/>
    <s v="COD: Launching Conflict Management"/>
    <x v="1"/>
    <s v="Virtual"/>
    <s v="Virtual"/>
    <s v="Virtual"/>
    <n v="1"/>
    <n v="0"/>
    <n v="2"/>
    <n v="2"/>
    <m/>
  </r>
  <r>
    <x v="7"/>
    <x v="0"/>
    <d v="2025-07-01T00:00:00"/>
    <d v="2025-07-31T00:00:00"/>
    <s v="COD: Launching: Self-Care for Yourself and in the Workplace"/>
    <x v="1"/>
    <s v="Virtual"/>
    <s v="Virtual"/>
    <s v="Virtual"/>
    <n v="1"/>
    <n v="0"/>
    <n v="3"/>
    <n v="3"/>
    <m/>
  </r>
  <r>
    <x v="11"/>
    <x v="5"/>
    <d v="2025-07-01T00:00:00"/>
    <d v="2025-07-31T00:00:00"/>
    <s v="Shakespeare Decoded Episode #1 (The Badge of all  our Tribe Mechant of Venice)"/>
    <x v="1"/>
    <s v="Virtual"/>
    <s v="Virtual"/>
    <s v="Virtual"/>
    <n v="1"/>
    <m/>
    <n v="1"/>
    <n v="1"/>
    <m/>
  </r>
  <r>
    <x v="11"/>
    <x v="5"/>
    <d v="2025-07-01T00:00:00"/>
    <d v="2025-07-31T00:00:00"/>
    <s v="Shakespeare Decoded Episode #2 (Much Ado About the Sexual Distrust of Women"/>
    <x v="1"/>
    <s v="Virtual"/>
    <s v="Virtual"/>
    <s v="Virtual"/>
    <n v="1"/>
    <m/>
    <n v="0"/>
    <n v="0"/>
    <m/>
  </r>
  <r>
    <x v="11"/>
    <x v="5"/>
    <d v="2025-07-01T00:00:00"/>
    <d v="2025-07-31T00:00:00"/>
    <s v="Shakespeare Decoded Episode #3 (Free Like an Ariel Bird)"/>
    <x v="1"/>
    <s v="Virtual"/>
    <s v="Virtual"/>
    <s v="Virtual"/>
    <n v="1"/>
    <m/>
    <n v="0"/>
    <n v="0"/>
    <m/>
  </r>
  <r>
    <x v="11"/>
    <x v="5"/>
    <d v="2025-07-01T00:00:00"/>
    <d v="2025-07-31T00:00:00"/>
    <s v="Shakespeare Decoded Episode #4 (What a Noble Mind)"/>
    <x v="1"/>
    <s v="Virtual"/>
    <s v="Virtual"/>
    <s v="Virtual"/>
    <n v="1"/>
    <m/>
    <n v="1"/>
    <n v="1"/>
    <m/>
  </r>
  <r>
    <x v="11"/>
    <x v="5"/>
    <d v="2025-07-01T00:00:00"/>
    <d v="2025-07-31T00:00:00"/>
    <s v="Shakespeare Decoded Episode #5 (Tis the Times' Plague)"/>
    <x v="1"/>
    <s v="Virtual"/>
    <s v="Virtual"/>
    <s v="Virtual"/>
    <n v="1"/>
    <m/>
    <n v="0"/>
    <n v="0"/>
    <m/>
  </r>
  <r>
    <x v="11"/>
    <x v="5"/>
    <d v="2025-07-01T00:00:00"/>
    <d v="2025-07-31T00:00:00"/>
    <s v="Shakespeare Decoded Episode #6 (Oh, Let Me Not Be Mad)"/>
    <x v="1"/>
    <s v="Virtual"/>
    <s v="Virtual"/>
    <s v="Virtual"/>
    <n v="1"/>
    <m/>
    <n v="1"/>
    <n v="1"/>
    <m/>
  </r>
  <r>
    <x v="11"/>
    <x v="5"/>
    <d v="2025-07-01T00:00:00"/>
    <d v="2025-07-31T00:00:00"/>
    <s v="Shakespeare Decoded Episode #7 (Shakespeare in Modern Translation)"/>
    <x v="1"/>
    <s v="Virtual"/>
    <s v="Virtual"/>
    <s v="Virtual"/>
    <n v="1"/>
    <m/>
    <n v="0"/>
    <n v="0"/>
    <m/>
  </r>
  <r>
    <x v="11"/>
    <x v="5"/>
    <d v="2025-07-01T00:00:00"/>
    <d v="2025-07-31T00:00:00"/>
    <s v="Shakespeare Decoded #8 (Political Shakespeare)"/>
    <x v="1"/>
    <s v="Virtual"/>
    <s v="Virtual"/>
    <s v="Virtual"/>
    <n v="1"/>
    <m/>
    <n v="0"/>
    <n v="0"/>
    <m/>
  </r>
  <r>
    <x v="11"/>
    <x v="5"/>
    <d v="2025-07-01T00:00:00"/>
    <d v="2025-07-31T00:00:00"/>
    <s v="Shakespeare Decoded #9 (Shakespeare and Veterans)"/>
    <x v="1"/>
    <s v="Virtual"/>
    <s v="Virtual"/>
    <s v="Virtual"/>
    <n v="1"/>
    <m/>
    <n v="0"/>
    <n v="0"/>
    <m/>
  </r>
  <r>
    <x v="11"/>
    <x v="5"/>
    <d v="2025-07-01T00:00:00"/>
    <d v="2025-07-31T00:00:00"/>
    <s v="Shakespeare Dallas Decoded #10 (Timon of Athens)"/>
    <x v="1"/>
    <s v="Virtual"/>
    <s v="Virtual"/>
    <s v="Virtual"/>
    <n v="1"/>
    <m/>
    <n v="1"/>
    <n v="1"/>
    <m/>
  </r>
  <r>
    <x v="11"/>
    <x v="5"/>
    <d v="2025-07-01T00:00:00"/>
    <d v="2025-07-31T00:00:00"/>
    <s v="Shakespeare Dallas Decoded #11 (Why Hamlet?)"/>
    <x v="1"/>
    <s v="Virtual"/>
    <s v="Virtual"/>
    <s v="Virtual"/>
    <n v="1"/>
    <m/>
    <n v="0"/>
    <n v="0"/>
    <m/>
  </r>
  <r>
    <x v="11"/>
    <x v="5"/>
    <d v="2025-07-01T00:00:00"/>
    <d v="2025-07-31T00:00:00"/>
    <s v="Shakespeare Dallas Decoded #12 Dramatugy and Translatiin as the Gateway to Sakespeare Engagement"/>
    <x v="1"/>
    <s v="Virtual"/>
    <s v="Virtual"/>
    <s v="Virtual"/>
    <n v="1"/>
    <m/>
    <n v="1"/>
    <n v="1"/>
    <m/>
  </r>
  <r>
    <x v="11"/>
    <x v="5"/>
    <d v="2025-07-01T00:00:00"/>
    <d v="2025-06-30T00:00:00"/>
    <s v="Othello Performances"/>
    <x v="0"/>
    <s v="Samuel Grand Amphitheater"/>
    <s v="1500 Tenison PKWY"/>
    <n v="75223"/>
    <n v="8"/>
    <n v="1579"/>
    <n v="555"/>
    <n v="2134"/>
    <m/>
  </r>
  <r>
    <x v="33"/>
    <x v="2"/>
    <d v="2025-07-01T00:00:00"/>
    <d v="2025-07-03T00:00:00"/>
    <s v="Virtual Kids Opera Boot Camp"/>
    <x v="1"/>
    <s v="VIRTUAL"/>
    <s v="VIRTUAL"/>
    <s v="VIRTUAL"/>
    <n v="1"/>
    <n v="0"/>
    <n v="101"/>
    <n v="101"/>
    <m/>
  </r>
  <r>
    <x v="33"/>
    <x v="3"/>
    <d v="2025-07-01T00:00:00"/>
    <d v="2025-07-31T00:00:00"/>
    <s v="Dallas Opera Digital"/>
    <x v="1"/>
    <s v="VIRTUAL"/>
    <s v="VIRTUAL"/>
    <s v="VIRTUAL"/>
    <n v="30"/>
    <n v="0"/>
    <n v="4967"/>
    <n v="4967"/>
    <m/>
  </r>
  <r>
    <x v="33"/>
    <x v="3"/>
    <d v="2025-07-01T00:00:00"/>
    <d v="2025-07-31T00:00:00"/>
    <s v="Rebroadcast: DAS RHEINGOLD"/>
    <x v="1"/>
    <s v="VIRTUAL"/>
    <s v="VIRTUAL"/>
    <s v="VIRTUAL"/>
    <n v="1"/>
    <n v="0"/>
    <n v="984"/>
    <n v="984"/>
    <m/>
  </r>
  <r>
    <x v="33"/>
    <x v="3"/>
    <d v="2025-07-01T00:00:00"/>
    <d v="2025-07-31T00:00:00"/>
    <s v="Rebroadcast: COSI FAN TUTTE"/>
    <x v="1"/>
    <s v="VIRTUAL"/>
    <s v="VIRTUAL"/>
    <s v="VIRTUAL"/>
    <n v="1"/>
    <n v="0"/>
    <n v="215"/>
    <n v="215"/>
    <m/>
  </r>
  <r>
    <x v="33"/>
    <x v="3"/>
    <d v="2025-07-01T00:00:00"/>
    <d v="2025-07-31T00:00:00"/>
    <s v="Rebroadcast: HANSEL AND GRETEL"/>
    <x v="1"/>
    <s v="VIRTUAL"/>
    <s v="VIRTUAL"/>
    <s v="VIRTUAL"/>
    <n v="1"/>
    <n v="0"/>
    <n v="108"/>
    <n v="108"/>
    <m/>
  </r>
  <r>
    <x v="33"/>
    <x v="3"/>
    <d v="2025-07-01T00:00:00"/>
    <d v="2025-07-31T00:00:00"/>
    <s v="Rebroadcast: RIGOLETTO"/>
    <x v="1"/>
    <s v="VIRTUAL"/>
    <s v="VIRTUAL"/>
    <s v="VIRTUAL"/>
    <n v="1"/>
    <n v="0"/>
    <n v="110"/>
    <n v="110"/>
    <m/>
  </r>
  <r>
    <x v="12"/>
    <x v="5"/>
    <d v="2025-07-01T00:00:00"/>
    <d v="2025-07-31T00:00:00"/>
    <s v="Public Programs, Virtual"/>
    <x v="1"/>
    <m/>
    <m/>
    <m/>
    <n v="4"/>
    <m/>
    <n v="174"/>
    <n v="174"/>
    <m/>
  </r>
  <r>
    <x v="0"/>
    <x v="0"/>
    <d v="2025-07-01T00:00:00"/>
    <d v="2025-07-01T00:00:00"/>
    <s v="Zumba Gold"/>
    <x v="1"/>
    <s v="Zoom"/>
    <s v="Online"/>
    <m/>
    <n v="1"/>
    <n v="0"/>
    <n v="1550"/>
    <n v="1550"/>
    <m/>
  </r>
  <r>
    <x v="18"/>
    <x v="0"/>
    <d v="2025-07-01T00:00:00"/>
    <d v="2025-07-29T00:00:00"/>
    <s v="Biligual Yoga TUES 9 am - 10am"/>
    <x v="0"/>
    <s v="La Cantera Arts Conservatory"/>
    <s v="1050 N Westmoreland #328"/>
    <n v="75211"/>
    <n v="5"/>
    <n v="0"/>
    <n v="5"/>
    <n v="25"/>
    <m/>
  </r>
  <r>
    <x v="9"/>
    <x v="0"/>
    <d v="2025-07-01T00:00:00"/>
    <d v="2025-07-01T00:00:00"/>
    <s v="SOY-Mesquite Theatre 7-10 years old"/>
    <x v="0"/>
    <s v="Mesquite Art Center"/>
    <s v="1527 N Galloway Ave. Mesquite"/>
    <n v="75149"/>
    <n v="1"/>
    <n v="17"/>
    <m/>
    <n v="17"/>
    <m/>
  </r>
  <r>
    <x v="43"/>
    <x v="5"/>
    <d v="2025-07-02T00:00:00"/>
    <d v="2025-07-02T00:00:00"/>
    <s v="Concerts for Seniors - Dallas Area"/>
    <x v="0"/>
    <s v="Belmont Village Senior Living: MC"/>
    <s v="3535 North Hall"/>
    <s v="75219"/>
    <n v="1"/>
    <n v="0"/>
    <n v="18"/>
    <n v="18"/>
    <m/>
  </r>
  <r>
    <x v="9"/>
    <x v="0"/>
    <d v="2025-07-02T00:00:00"/>
    <d v="2025-07-02T00:00:00"/>
    <s v="SOY-Mesquite Theatre -5-10 yearsl old"/>
    <x v="0"/>
    <s v="Mesquite Art Center"/>
    <s v="1527 N Galloway Ave. Mesquite"/>
    <n v="75149"/>
    <n v="1"/>
    <n v="15"/>
    <m/>
    <n v="15"/>
    <m/>
  </r>
  <r>
    <x v="9"/>
    <x v="0"/>
    <d v="2025-07-02T00:00:00"/>
    <d v="2025-07-02T00:00:00"/>
    <s v="SOY-Mesquite Theatre 7-10 years old"/>
    <x v="0"/>
    <s v="Mesquite Art Center"/>
    <s v="1527 N Galloway Ave. Mesquite"/>
    <n v="75149"/>
    <n v="1"/>
    <n v="18"/>
    <m/>
    <n v="18"/>
    <m/>
  </r>
  <r>
    <x v="7"/>
    <x v="0"/>
    <d v="2025-07-02T00:00:00"/>
    <d v="2025-07-02T00:00:00"/>
    <s v="D8/ADSY - Multi/All Clients"/>
    <x v="1"/>
    <s v="Virtual"/>
    <s v="Virtual"/>
    <s v="Virtual"/>
    <n v="1"/>
    <n v="0"/>
    <n v="2"/>
    <n v="2"/>
    <m/>
  </r>
  <r>
    <x v="14"/>
    <x v="9"/>
    <d v="2025-07-02T00:00:00"/>
    <d v="2025-07-02T00:00:00"/>
    <s v="Jackson State University North"/>
    <x v="0"/>
    <s v="The Sixth Floor Museum at Dealey Plaza"/>
    <s v="411 Elm Street"/>
    <n v="75204"/>
    <n v="1"/>
    <n v="29"/>
    <n v="3"/>
    <n v="32"/>
    <m/>
  </r>
  <r>
    <x v="14"/>
    <x v="0"/>
    <d v="2025-07-02T00:00:00"/>
    <d v="2025-07-02T00:00:00"/>
    <s v="Jackson State University North"/>
    <x v="0"/>
    <s v="The Sixth Floor Museum at Dealey Plaza"/>
    <s v="411 Elm Street"/>
    <n v="75204"/>
    <n v="1"/>
    <n v="32"/>
    <n v="0"/>
    <n v="32"/>
    <m/>
  </r>
  <r>
    <x v="14"/>
    <x v="9"/>
    <d v="2025-07-02T00:00:00"/>
    <d v="2025-07-02T00:00:00"/>
    <s v="Jackson State University South"/>
    <x v="0"/>
    <s v="The Sixth Floor Museum at Dealey Plaza"/>
    <s v="411 Elm Street"/>
    <n v="75204"/>
    <n v="1"/>
    <n v="19"/>
    <n v="4"/>
    <n v="23"/>
    <m/>
  </r>
  <r>
    <x v="14"/>
    <x v="0"/>
    <d v="2025-07-02T00:00:00"/>
    <d v="2025-07-02T00:00:00"/>
    <s v="Jackson State University South"/>
    <x v="0"/>
    <s v="The Sixth Floor Museum at Dealey Plaza"/>
    <s v="411 Elm Street"/>
    <n v="75204"/>
    <n v="1"/>
    <n v="23"/>
    <n v="0"/>
    <n v="23"/>
    <m/>
  </r>
  <r>
    <x v="14"/>
    <x v="9"/>
    <d v="2025-07-02T00:00:00"/>
    <d v="2025-07-02T00:00:00"/>
    <s v="Southern University at Shreveport TRIO"/>
    <x v="0"/>
    <s v="The Sixth Floor Museum at Dealey Plaza"/>
    <s v="411 Elm Street"/>
    <n v="75204"/>
    <n v="1"/>
    <n v="12"/>
    <n v="2"/>
    <n v="14"/>
    <m/>
  </r>
  <r>
    <x v="16"/>
    <x v="0"/>
    <d v="2025-07-02T00:00:00"/>
    <d v="2025-07-18T00:00:00"/>
    <s v="Toddler Art"/>
    <x v="0"/>
    <s v="Dallas Museum of Art"/>
    <s v="1717 N Harwood"/>
    <n v="75201"/>
    <n v="3"/>
    <n v="70"/>
    <m/>
    <n v="70"/>
    <m/>
  </r>
  <r>
    <x v="16"/>
    <x v="7"/>
    <d v="2025-07-02T00:00:00"/>
    <d v="2025-07-31T00:00:00"/>
    <s v="Dallas Museum of Art"/>
    <x v="0"/>
    <s v="Dallas Museum of Art"/>
    <s v="1717 N Harwood"/>
    <n v="75201"/>
    <n v="22"/>
    <m/>
    <n v="26092"/>
    <n v="26092"/>
    <m/>
  </r>
  <r>
    <x v="16"/>
    <x v="6"/>
    <d v="2025-07-02T00:00:00"/>
    <d v="2025-07-31T00:00:00"/>
    <s v="Kier Collection of Islamic Art"/>
    <x v="0"/>
    <s v="Dallas Museum of Art"/>
    <s v="1717 N Harwood"/>
    <n v="75201"/>
    <n v="22"/>
    <m/>
    <n v="10973"/>
    <n v="10973"/>
    <m/>
  </r>
  <r>
    <x v="16"/>
    <x v="6"/>
    <d v="2025-07-02T00:00:00"/>
    <d v="2025-07-31T00:00:00"/>
    <s v="Yayoi Kusama"/>
    <x v="0"/>
    <s v="Dallas Museum of Art"/>
    <s v="1717 N Harwood"/>
    <n v="75201"/>
    <n v="22"/>
    <n v="4703"/>
    <n v="352"/>
    <n v="5055"/>
    <m/>
  </r>
  <r>
    <x v="24"/>
    <x v="0"/>
    <d v="2025-07-02T00:00:00"/>
    <d v="2025-07-02T00:00:00"/>
    <s v="Outreach Lab: Adapt to Survive 2.0"/>
    <x v="0"/>
    <s v="Boys &amp; Girls Club - Roseland"/>
    <s v="2101 North Washington Avenue"/>
    <s v="75204"/>
    <n v="1"/>
    <m/>
    <n v="31"/>
    <n v="31"/>
    <m/>
  </r>
  <r>
    <x v="24"/>
    <x v="0"/>
    <d v="2025-07-02T00:00:00"/>
    <d v="2025-07-02T00:00:00"/>
    <s v="Outreach Lab: Crash Test Cars"/>
    <x v="0"/>
    <s v="Bridgebuilders "/>
    <s v="6601 Bexar St"/>
    <s v="75215"/>
    <n v="1"/>
    <m/>
    <n v="31"/>
    <n v="31"/>
    <m/>
  </r>
  <r>
    <x v="24"/>
    <x v="0"/>
    <d v="2025-07-02T00:00:00"/>
    <d v="2025-07-02T00:00:00"/>
    <s v="Outreach Lab: Creature Features"/>
    <x v="0"/>
    <s v="Boys &amp; Girls Club - Roseland |"/>
    <s v="2101 North Washington Avenue"/>
    <s v="75204"/>
    <n v="1"/>
    <m/>
    <n v="31"/>
    <n v="31"/>
    <m/>
  </r>
  <r>
    <x v="24"/>
    <x v="0"/>
    <d v="2025-07-02T00:00:00"/>
    <d v="2025-07-02T00:00:00"/>
    <s v="Outreach Lab: Dig Those Dinos"/>
    <x v="0"/>
    <s v="Primrose School at White Rock"/>
    <s v="718 N Buckner Blvd #200"/>
    <s v="75218"/>
    <n v="2"/>
    <n v="43"/>
    <m/>
    <n v="43"/>
    <m/>
  </r>
  <r>
    <x v="24"/>
    <x v="0"/>
    <d v="2025-07-02T00:00:00"/>
    <d v="2025-07-02T00:00:00"/>
    <s v="Outreach Lab: What's the Matter"/>
    <x v="0"/>
    <s v="Cityscape Schools"/>
    <s v="6211 East Grand Ave"/>
    <s v="75223"/>
    <n v="2"/>
    <m/>
    <n v="46"/>
    <n v="46"/>
    <m/>
  </r>
  <r>
    <x v="24"/>
    <x v="0"/>
    <d v="2025-07-02T00:00:00"/>
    <d v="2025-07-02T00:00:00"/>
    <s v="TECH Truck "/>
    <x v="0"/>
    <s v="Dallas Public Library - Grauwyler Park Branch"/>
    <s v="2146 Gilford St"/>
    <s v="75235"/>
    <n v="1"/>
    <m/>
    <n v="25"/>
    <n v="25"/>
    <m/>
  </r>
  <r>
    <x v="32"/>
    <x v="8"/>
    <d v="2025-07-02T00:00:00"/>
    <d v="2025-07-02T00:00:00"/>
    <s v="KidFilm/USAFF co-presents Studio Ghibli Fest screening of &quot;Grave of the Flies&quot; (presented with the Angelika Dallas)"/>
    <x v="0"/>
    <s v="Angelika Film Center Dallas"/>
    <s v="5321 E Mockingbird Ln"/>
    <n v="75206"/>
    <n v="1"/>
    <n v="43"/>
    <n v="0"/>
    <n v="43"/>
    <m/>
  </r>
  <r>
    <x v="11"/>
    <x v="5"/>
    <d v="2025-07-02T00:00:00"/>
    <d v="2025-07-26T00:00:00"/>
    <s v="Importance of Being Earnest Performances"/>
    <x v="0"/>
    <s v="Samuel Grand Amphitheater"/>
    <s v="1500 Tenison PKWY"/>
    <n v="75223"/>
    <n v="12"/>
    <n v="2299"/>
    <n v="845"/>
    <n v="3144"/>
    <m/>
  </r>
  <r>
    <x v="18"/>
    <x v="0"/>
    <d v="2025-07-02T00:00:00"/>
    <d v="2025-07-30T00:00:00"/>
    <s v="Inter. WED Dance w live guitar - "/>
    <x v="0"/>
    <s v="North Texas Performing Arts"/>
    <s v="12300 N Inwood Rd "/>
    <n v="75244"/>
    <n v="5"/>
    <n v="0"/>
    <n v="5"/>
    <n v="25"/>
    <m/>
  </r>
  <r>
    <x v="18"/>
    <x v="0"/>
    <d v="2025-07-02T00:00:00"/>
    <d v="2025-07-30T00:00:00"/>
    <s v="WED Music Class "/>
    <x v="0"/>
    <s v="North Texas Performing Arts"/>
    <s v="12300 N Inwood Rd "/>
    <n v="75244"/>
    <n v="5"/>
    <n v="0"/>
    <n v="3"/>
    <n v="15"/>
    <m/>
  </r>
  <r>
    <x v="43"/>
    <x v="5"/>
    <d v="2025-07-03T00:00:00"/>
    <d v="2025-07-03T00:00:00"/>
    <s v="Concerts for Seniors - Dallas Area"/>
    <x v="0"/>
    <s v="The Villages of Dallas: 3 Anderson"/>
    <s v="550 East Ann Arbor"/>
    <s v="75216"/>
    <n v="1"/>
    <n v="0"/>
    <n v="20"/>
    <n v="20"/>
    <m/>
  </r>
  <r>
    <x v="43"/>
    <x v="5"/>
    <d v="2025-07-03T00:00:00"/>
    <d v="2025-07-03T00:00:00"/>
    <s v="Concerts for Seniors - Dallas Area"/>
    <x v="0"/>
    <s v="The Villages of Dallas: Camillia"/>
    <s v="550 Ann Arbor Avenue"/>
    <s v="75216"/>
    <n v="1"/>
    <n v="0"/>
    <n v="20"/>
    <n v="20"/>
    <m/>
  </r>
  <r>
    <x v="43"/>
    <x v="5"/>
    <d v="2025-07-03T00:00:00"/>
    <d v="2025-07-03T00:00:00"/>
    <s v="Concerts for Seniors - Dallas Area"/>
    <x v="0"/>
    <s v="Westminster Presbyterian Church"/>
    <s v="8200 Devonshire Drive"/>
    <s v="75209"/>
    <n v="1"/>
    <n v="0"/>
    <n v="23"/>
    <n v="23"/>
    <m/>
  </r>
  <r>
    <x v="43"/>
    <x v="5"/>
    <d v="2025-07-03T00:00:00"/>
    <d v="2025-07-03T00:00:00"/>
    <s v="Concerts for Seniors - Dallas Area"/>
    <x v="0"/>
    <s v="Westminster Presbyterian Church"/>
    <s v="8200 Devonshire Drive"/>
    <s v="75209"/>
    <n v="1"/>
    <n v="0"/>
    <n v="23"/>
    <n v="23"/>
    <m/>
  </r>
  <r>
    <x v="7"/>
    <x v="0"/>
    <d v="2025-07-03T00:00:00"/>
    <d v="2025-07-03T00:00:00"/>
    <s v="YOU Training Session 2"/>
    <x v="0"/>
    <s v="Big Thought HQ"/>
    <s v="1409 Botham Jean Blvd., Suite 1015"/>
    <n v="75215"/>
    <n v="1"/>
    <n v="0"/>
    <n v="4"/>
    <n v="4"/>
    <m/>
  </r>
  <r>
    <x v="7"/>
    <x v="0"/>
    <d v="2025-07-03T00:00:00"/>
    <d v="2025-07-03T00:00:00"/>
    <s v="Summer Breeze 2025 Lesson Planning"/>
    <x v="0"/>
    <s v="Big Thought HQ"/>
    <s v="1409 Botham Jean Blvd., Suite 1015"/>
    <n v="75215"/>
    <n v="1"/>
    <n v="0"/>
    <n v="7"/>
    <n v="7"/>
    <m/>
  </r>
  <r>
    <x v="13"/>
    <x v="3"/>
    <d v="2025-07-03T00:00:00"/>
    <d v="2025-07-31T00:00:00"/>
    <s v="Children's Health streaming events- virtual"/>
    <x v="1"/>
    <s v="VIRTUAL"/>
    <s v="VIRTUAL"/>
    <s v="VIRTUAL"/>
    <n v="5"/>
    <m/>
    <n v="375"/>
    <n v="375"/>
    <m/>
  </r>
  <r>
    <x v="13"/>
    <x v="3"/>
    <d v="2025-07-03T00:00:00"/>
    <d v="2025-07-31T00:00:00"/>
    <s v="Children's Health streaming events- virtual (simulcast for Outside Dallas attendees)"/>
    <x v="1"/>
    <s v="VIRTUAL"/>
    <s v="VIRTUAL"/>
    <s v="VIRTUAL"/>
    <n v="5"/>
    <m/>
    <m/>
    <n v="0"/>
    <m/>
  </r>
  <r>
    <x v="16"/>
    <x v="0"/>
    <d v="2025-07-03T00:00:00"/>
    <d v="2025-07-12T00:00:00"/>
    <s v="Arturo's Art &amp; Me"/>
    <x v="0"/>
    <s v="Dallas Museum of Art"/>
    <s v="1717 N Harwood"/>
    <n v="75201"/>
    <n v="2"/>
    <n v="31"/>
    <m/>
    <n v="31"/>
    <n v="11"/>
  </r>
  <r>
    <x v="24"/>
    <x v="0"/>
    <d v="2025-07-03T00:00:00"/>
    <d v="2025-07-03T00:00:00"/>
    <s v="Outreach Lab: Adapt to Survive 2.0"/>
    <x v="0"/>
    <s v="Boys &amp; Girls Club of West Dallas"/>
    <s v="2060 Singleton Blvd"/>
    <s v="75212"/>
    <n v="1"/>
    <m/>
    <n v="31"/>
    <n v="31"/>
    <m/>
  </r>
  <r>
    <x v="23"/>
    <x v="10"/>
    <s v="N/A"/>
    <s v="N/A"/>
    <s v="NO EVENTS JULY 2025"/>
    <x v="2"/>
    <m/>
    <m/>
    <m/>
    <m/>
    <m/>
    <m/>
    <n v="0"/>
    <m/>
  </r>
  <r>
    <x v="34"/>
    <x v="10"/>
    <s v="N/A"/>
    <s v="N/A"/>
    <s v="NO EVENTS JULY 2025"/>
    <x v="2"/>
    <m/>
    <m/>
    <m/>
    <m/>
    <m/>
    <m/>
    <n v="0"/>
    <m/>
  </r>
  <r>
    <x v="24"/>
    <x v="0"/>
    <d v="2025-07-03T00:00:00"/>
    <d v="2025-07-03T00:00:00"/>
    <s v="Outreach Lab: Creature Features"/>
    <x v="0"/>
    <s v="Boys &amp; Girls Club of West Dallas"/>
    <s v="2060 Singleton Blvd"/>
    <s v="75212"/>
    <n v="1"/>
    <m/>
    <n v="31"/>
    <n v="31"/>
    <m/>
  </r>
  <r>
    <x v="24"/>
    <x v="3"/>
    <d v="2025-07-03T00:00:00"/>
    <d v="2025-07-31T00:00:00"/>
    <s v="Thursdays on Tap"/>
    <x v="0"/>
    <s v="Perot Museum of Nature and Science"/>
    <s v="2201 N Field Street"/>
    <n v="75201"/>
    <n v="5"/>
    <n v="4764"/>
    <n v="255"/>
    <n v="5019"/>
    <m/>
  </r>
  <r>
    <x v="27"/>
    <x v="10"/>
    <s v="N/A"/>
    <s v="N/A"/>
    <s v="NO EVENTS JULY 2025"/>
    <x v="2"/>
    <m/>
    <m/>
    <m/>
    <m/>
    <m/>
    <m/>
    <n v="0"/>
    <m/>
  </r>
  <r>
    <x v="24"/>
    <x v="2"/>
    <d v="2025-07-03T00:00:00"/>
    <d v="2025-07-31T00:00:00"/>
    <s v="Discovery Camp "/>
    <x v="0"/>
    <s v="Perot Museum of Nature and Science"/>
    <s v="2201 N Field Street"/>
    <n v="75201"/>
    <n v="19"/>
    <n v="338"/>
    <m/>
    <n v="338"/>
    <m/>
  </r>
  <r>
    <x v="30"/>
    <x v="5"/>
    <d v="2025-07-03T00:00:00"/>
    <d v="2025-07-06T00:00:00"/>
    <s v="Xanadu"/>
    <x v="0"/>
    <s v="Norma Young Arena Stage"/>
    <s v="2688 Laclede St., #120"/>
    <n v="75201"/>
    <n v="4"/>
    <n v="219"/>
    <n v="107"/>
    <n v="326"/>
    <m/>
  </r>
  <r>
    <x v="32"/>
    <x v="8"/>
    <d v="2025-07-03T00:00:00"/>
    <d v="2025-07-03T00:00:00"/>
    <s v="KidFilm/USAFF co-presents Studio Ghibli Fest screening of &quot;Grave of the Flies&quot; (presented with the Angelika Dallas)"/>
    <x v="0"/>
    <s v="Angelika Film Center Dallas"/>
    <s v="5321 E Mockingbird Ln"/>
    <n v="75206"/>
    <n v="1"/>
    <n v="15"/>
    <n v="0"/>
    <n v="15"/>
    <m/>
  </r>
  <r>
    <x v="18"/>
    <x v="0"/>
    <d v="2025-07-03T00:00:00"/>
    <d v="2025-07-31T00:00:00"/>
    <s v="Biligual Yoga THURS  9 am - 10am"/>
    <x v="0"/>
    <s v="La Cantera Arts Conservatory"/>
    <s v="1050 N Westmoreland #328"/>
    <n v="75211"/>
    <n v="5"/>
    <n v="0"/>
    <n v="5"/>
    <n v="25"/>
    <m/>
  </r>
  <r>
    <x v="14"/>
    <x v="9"/>
    <d v="2025-07-04T00:00:00"/>
    <d v="2025-07-04T00:00:00"/>
    <s v="University of Texas at Arlington Upward Bound"/>
    <x v="0"/>
    <s v="The Sixth Floor Museum at Dealey Plaza"/>
    <s v="411 Elm Street"/>
    <n v="75204"/>
    <n v="1"/>
    <n v="23"/>
    <n v="3"/>
    <n v="26"/>
    <m/>
  </r>
  <r>
    <x v="14"/>
    <x v="0"/>
    <d v="2025-07-04T00:00:00"/>
    <d v="2025-07-04T00:00:00"/>
    <s v="Gallery Talk"/>
    <x v="0"/>
    <s v="The Sixth Floor Museum at Dealey Plaza"/>
    <s v="411 Elm Street"/>
    <n v="75204"/>
    <n v="1"/>
    <n v="0"/>
    <n v="31"/>
    <n v="31"/>
    <m/>
  </r>
  <r>
    <x v="53"/>
    <x v="5"/>
    <d v="2025-07-04T00:00:00"/>
    <d v="2025-07-04T00:00:00"/>
    <s v="Star-Spangled Spectacular"/>
    <x v="0"/>
    <s v="Meyerson Symphony Center"/>
    <s v="2301 Flora"/>
    <n v="75201"/>
    <n v="1"/>
    <n v="1214"/>
    <n v="269"/>
    <n v="1483"/>
    <m/>
  </r>
  <r>
    <x v="53"/>
    <x v="5"/>
    <d v="2025-07-04T00:00:00"/>
    <d v="2025-07-04T00:00:00"/>
    <s v="Star-Spangled Spectacular"/>
    <x v="1"/>
    <s v="Virtual"/>
    <s v="Virtual"/>
    <m/>
    <n v="1"/>
    <n v="59"/>
    <n v="22"/>
    <n v="81"/>
    <m/>
  </r>
  <r>
    <x v="0"/>
    <x v="0"/>
    <d v="2025-07-05T00:00:00"/>
    <d v="2025-07-05T00:00:00"/>
    <s v="ANMBF Dance Academy Ballet Folklorico Toddlers 9:30 AM"/>
    <x v="0"/>
    <s v="Anita Martinez Recreation Center"/>
    <s v="3212 N Winnetka Ave, Dallas, TX 75212"/>
    <m/>
    <n v="1"/>
    <n v="7"/>
    <n v="0"/>
    <n v="7"/>
    <m/>
  </r>
  <r>
    <x v="0"/>
    <x v="0"/>
    <d v="2025-07-05T00:00:00"/>
    <d v="2025-07-05T00:00:00"/>
    <s v="ANMBF Dance Academy Ballet Folklorico Kids 10:30 AM"/>
    <x v="0"/>
    <s v="Anita Martinez Recreation Center"/>
    <s v="3212 N Winnetka Ave, Dallas, TX 75212"/>
    <m/>
    <n v="1"/>
    <n v="3"/>
    <n v="0"/>
    <n v="3"/>
    <m/>
  </r>
  <r>
    <x v="15"/>
    <x v="3"/>
    <d v="2025-07-05T00:00:00"/>
    <d v="2025-07-05T00:00:00"/>
    <s v="Wedding"/>
    <x v="0"/>
    <s v="Hall of State"/>
    <s v="3939 Grand Avenue"/>
    <n v="75210"/>
    <n v="1"/>
    <s v="X"/>
    <n v="290"/>
    <n v="290"/>
    <m/>
  </r>
  <r>
    <x v="16"/>
    <x v="0"/>
    <d v="2025-07-05T00:00:00"/>
    <d v="2025-07-05T00:00:00"/>
    <s v="Pop-Up Art Spot"/>
    <x v="0"/>
    <s v="Dallas Museum of Art"/>
    <s v="1717 N Harwood"/>
    <n v="75201"/>
    <n v="0"/>
    <m/>
    <n v="0"/>
    <n v="0"/>
    <m/>
  </r>
  <r>
    <x v="18"/>
    <x v="0"/>
    <d v="2025-07-05T00:00:00"/>
    <d v="2025-07-26T00:00:00"/>
    <s v="Music Class"/>
    <x v="0"/>
    <s v="North Texas Performing Arts"/>
    <s v="12300 N Inwood Rd "/>
    <n v="75244"/>
    <n v="4"/>
    <n v="0"/>
    <n v="6"/>
    <n v="24"/>
    <m/>
  </r>
  <r>
    <x v="22"/>
    <x v="3"/>
    <d v="2025-07-05T00:00:00"/>
    <d v="2025-07-05T00:00:00"/>
    <s v="Free First Saturday"/>
    <x v="0"/>
    <s v="Nasher Sculpture Center"/>
    <s v="2001 Flora St. "/>
    <n v="75201"/>
    <n v="1"/>
    <m/>
    <n v="894"/>
    <n v="894"/>
    <m/>
  </r>
  <r>
    <x v="49"/>
    <x v="1"/>
    <d v="2025-07-05T00:00:00"/>
    <d v="2025-07-05T00:00:00"/>
    <s v="Bandan Koro Rehearsal "/>
    <x v="0"/>
    <s v="Sammons Center for the Arts"/>
    <s v="3630 Harry Hines Blvd"/>
    <n v="75219"/>
    <n v="1"/>
    <n v="0"/>
    <n v="20"/>
    <n v="20"/>
    <m/>
  </r>
  <r>
    <x v="49"/>
    <x v="0"/>
    <d v="2025-07-05T00:00:00"/>
    <d v="2025-07-05T00:00:00"/>
    <s v="BK Saturdays - Bandan Koro Community Class "/>
    <x v="0"/>
    <s v="Sammons Center for the Arts"/>
    <s v="3630 Harry Hines Blvd"/>
    <n v="75219"/>
    <n v="1"/>
    <n v="0"/>
    <n v="40"/>
    <n v="40"/>
    <m/>
  </r>
  <r>
    <x v="32"/>
    <x v="8"/>
    <d v="2025-07-05T00:00:00"/>
    <d v="2025-07-05T00:00:00"/>
    <s v="USAFF co-presents Harry Potter series screening of &quot;Harry Potter and the Sorcerer's Stone&quot; (presented with the Angelika Dallas)"/>
    <x v="0"/>
    <s v="Angelika Film Center Dallas"/>
    <s v="5321 E Mockingbird Ln"/>
    <n v="75206"/>
    <n v="1"/>
    <n v="17"/>
    <n v="0"/>
    <n v="17"/>
    <m/>
  </r>
  <r>
    <x v="18"/>
    <x v="0"/>
    <d v="2025-07-05T00:00:00"/>
    <d v="2025-07-26T00:00:00"/>
    <s v="SAT Music Class  - "/>
    <x v="0"/>
    <s v="North Texas Performing Arts"/>
    <s v="12300 N Inwood Rd "/>
    <n v="75244"/>
    <n v="4"/>
    <n v="0"/>
    <n v="4"/>
    <n v="16"/>
    <m/>
  </r>
  <r>
    <x v="18"/>
    <x v="0"/>
    <d v="2025-07-05T00:00:00"/>
    <d v="2025-07-26T00:00:00"/>
    <s v="SAT Sevillanas"/>
    <x v="0"/>
    <s v="North Texas Performing Arts"/>
    <s v="12300 N Inwood Rd "/>
    <n v="75244"/>
    <n v="4"/>
    <n v="0"/>
    <n v="5"/>
    <n v="20"/>
    <m/>
  </r>
  <r>
    <x v="18"/>
    <x v="0"/>
    <d v="2025-07-05T00:00:00"/>
    <d v="2025-07-26T00:00:00"/>
    <s v="Inter. SAT Dance w live guitar"/>
    <x v="0"/>
    <s v="North Texas Performing Arts"/>
    <s v="12300 N Inwood Rd "/>
    <n v="75244"/>
    <n v="4"/>
    <n v="0"/>
    <n v="3"/>
    <n v="12"/>
    <m/>
  </r>
  <r>
    <x v="18"/>
    <x v="0"/>
    <d v="2025-07-05T00:00:00"/>
    <d v="2025-07-26T00:00:00"/>
    <s v="Beginners"/>
    <x v="0"/>
    <s v="North Texas Performing Arts"/>
    <s v="12300 N Inwood Rd "/>
    <n v="75244"/>
    <n v="4"/>
    <n v="0"/>
    <n v="5"/>
    <n v="20"/>
    <m/>
  </r>
  <r>
    <x v="18"/>
    <x v="0"/>
    <d v="2025-07-05T00:00:00"/>
    <d v="2025-07-26T00:00:00"/>
    <s v="Intermediate"/>
    <x v="0"/>
    <s v="North Texas Performing Arts"/>
    <s v="12300 N Inwood Rd "/>
    <n v="75244"/>
    <n v="4"/>
    <n v="0"/>
    <n v="6"/>
    <n v="24"/>
    <m/>
  </r>
  <r>
    <x v="13"/>
    <x v="3"/>
    <d v="2025-07-06T00:00:00"/>
    <d v="2025-07-27T00:00:00"/>
    <s v="Rentals- non-arts"/>
    <x v="0"/>
    <s v="Rosewood Center for Family Arts"/>
    <s v="5938 Skillman St"/>
    <n v="75231"/>
    <n v="4"/>
    <m/>
    <n v="170"/>
    <n v="170"/>
    <m/>
  </r>
  <r>
    <x v="16"/>
    <x v="0"/>
    <d v="2025-07-06T00:00:00"/>
    <d v="2025-07-26T00:00:00"/>
    <s v="Open Studio"/>
    <x v="0"/>
    <s v="Dallas Museum of Art"/>
    <s v="1717 N Harwood"/>
    <n v="75201"/>
    <n v="4"/>
    <m/>
    <n v="273"/>
    <n v="273"/>
    <m/>
  </r>
  <r>
    <x v="38"/>
    <x v="5"/>
    <d v="2025-07-06T00:00:00"/>
    <d v="2025-07-06T00:00:00"/>
    <s v="Underdogs In Space"/>
    <x v="0"/>
    <s v="Deep Vellum"/>
    <s v="3000 S. Commerce"/>
    <n v="75226"/>
    <n v="15"/>
    <n v="0"/>
    <n v="15"/>
    <n v="15"/>
    <m/>
  </r>
  <r>
    <x v="18"/>
    <x v="0"/>
    <d v="2025-07-06T00:00:00"/>
    <d v="2025-07-06T00:00:00"/>
    <s v="Bata de Cola workshop "/>
    <x v="0"/>
    <s v="La Cantera Arts Conservatory"/>
    <s v="1050 N Westmoreland #328"/>
    <n v="75211"/>
    <n v="4"/>
    <n v="0"/>
    <n v="5"/>
    <n v="20"/>
    <m/>
  </r>
  <r>
    <x v="43"/>
    <x v="5"/>
    <d v="2025-07-07T00:00:00"/>
    <d v="2025-07-07T00:00:00"/>
    <s v="Concerts for Seniors - Dallas Area"/>
    <x v="0"/>
    <s v="Carver Heights Baptist Church"/>
    <s v="2510 Ledbetter Drive"/>
    <s v="75216"/>
    <n v="1"/>
    <n v="0"/>
    <n v="15"/>
    <n v="15"/>
    <m/>
  </r>
  <r>
    <x v="43"/>
    <x v="5"/>
    <d v="2025-07-07T00:00:00"/>
    <d v="2025-07-07T00:00:00"/>
    <s v="Concerts for Seniors - Dallas Area"/>
    <x v="0"/>
    <s v="Carver Heights Baptist Church"/>
    <s v="2510 Ledbetter Drive"/>
    <s v="75216"/>
    <n v="1"/>
    <n v="0"/>
    <n v="15"/>
    <n v="15"/>
    <m/>
  </r>
  <r>
    <x v="43"/>
    <x v="5"/>
    <d v="2025-07-07T00:00:00"/>
    <d v="2025-07-07T00:00:00"/>
    <s v="Concerts for Seniors - Dallas Area"/>
    <x v="0"/>
    <s v="Magnolia Home Lattimore Drive"/>
    <s v="7038 Lattimore Drive"/>
    <s v="75252"/>
    <n v="1"/>
    <n v="0"/>
    <n v="10"/>
    <n v="10"/>
    <m/>
  </r>
  <r>
    <x v="43"/>
    <x v="5"/>
    <d v="2025-07-07T00:00:00"/>
    <d v="2025-07-07T00:00:00"/>
    <s v="Concerts for Seniors - Dallas Area"/>
    <x v="0"/>
    <s v="Magnolia Home Lattimore Drive"/>
    <s v="7038 Lattimore Drive"/>
    <s v="75252"/>
    <n v="1"/>
    <n v="0"/>
    <n v="10"/>
    <n v="10"/>
    <m/>
  </r>
  <r>
    <x v="5"/>
    <x v="2"/>
    <d v="2025-07-07T00:00:00"/>
    <d v="2025-07-12T00:00:00"/>
    <s v="BNTC Classes"/>
    <x v="0"/>
    <s v="BNT Studios"/>
    <s v="10675 E. Northwest Higway, Suite 2400"/>
    <n v="75238"/>
    <n v="17"/>
    <n v="54"/>
    <n v="13"/>
    <n v="67"/>
    <m/>
  </r>
  <r>
    <x v="9"/>
    <x v="0"/>
    <d v="2025-07-07T00:00:00"/>
    <d v="2025-07-07T00:00:00"/>
    <s v="SOY-Mesquite Theatre -5-10 yearsl old"/>
    <x v="0"/>
    <s v="Mesquite Art Center"/>
    <s v="1527 N Galloway Ave. Mesquite"/>
    <n v="75149"/>
    <n v="1"/>
    <n v="19"/>
    <m/>
    <n v="19"/>
    <m/>
  </r>
  <r>
    <x v="9"/>
    <x v="0"/>
    <d v="2025-07-07T00:00:00"/>
    <d v="2025-07-07T00:00:00"/>
    <s v="SOY-Mesquite Visual Arts 5-10 years old"/>
    <x v="0"/>
    <s v="Mesquite Art Center"/>
    <s v="1527 N Galloway Ave. Mesquite"/>
    <n v="75149"/>
    <n v="1"/>
    <n v="19"/>
    <m/>
    <n v="19"/>
    <m/>
  </r>
  <r>
    <x v="50"/>
    <x v="2"/>
    <d v="2025-07-07T00:00:00"/>
    <d v="2025-07-11T00:00:00"/>
    <s v="Animation"/>
    <x v="0"/>
    <s v="Color Me Empowered HQ"/>
    <s v="2101 West Clarendon"/>
    <n v="75208"/>
    <n v="10"/>
    <n v="0"/>
    <n v="17"/>
    <n v="17"/>
    <m/>
  </r>
  <r>
    <x v="16"/>
    <x v="0"/>
    <d v="2025-07-07T00:00:00"/>
    <d v="2025-07-07T00:00:00"/>
    <s v="Citywide Youth Program"/>
    <x v="0"/>
    <s v="Boys &amp; Girls Club - East Dallas"/>
    <s v="4804 Worth St"/>
    <n v="75246"/>
    <n v="1"/>
    <m/>
    <n v="45"/>
    <n v="45"/>
    <m/>
  </r>
  <r>
    <x v="16"/>
    <x v="2"/>
    <d v="2025-07-07T00:00:00"/>
    <d v="2025-07-11T00:00:00"/>
    <s v="Summer Camp"/>
    <x v="0"/>
    <s v="Dallas Museum of Art"/>
    <s v="1717 N Harwood"/>
    <n v="75201"/>
    <n v="5"/>
    <n v="12"/>
    <m/>
    <n v="12"/>
    <m/>
  </r>
  <r>
    <x v="16"/>
    <x v="2"/>
    <d v="2025-07-07T00:00:00"/>
    <d v="2025-07-11T00:00:00"/>
    <s v="Summer Camp"/>
    <x v="0"/>
    <s v="Dallas Museum of Art"/>
    <s v="1717 N Harwood"/>
    <n v="75201"/>
    <n v="5"/>
    <n v="11"/>
    <m/>
    <n v="11"/>
    <m/>
  </r>
  <r>
    <x v="16"/>
    <x v="2"/>
    <d v="2025-07-07T00:00:00"/>
    <d v="2025-07-11T00:00:00"/>
    <s v="Summer Camp"/>
    <x v="0"/>
    <s v="Dallas Museum of Art"/>
    <s v="1717 N Harwood"/>
    <n v="75201"/>
    <n v="5"/>
    <n v="13"/>
    <m/>
    <n v="13"/>
    <m/>
  </r>
  <r>
    <x v="16"/>
    <x v="2"/>
    <d v="2025-07-07T00:00:00"/>
    <d v="2025-07-11T00:00:00"/>
    <s v="Summer Camp"/>
    <x v="0"/>
    <s v="Dallas Museum of Art"/>
    <s v="1717 N Harwood"/>
    <n v="75201"/>
    <n v="5"/>
    <n v="11"/>
    <m/>
    <n v="11"/>
    <m/>
  </r>
  <r>
    <x v="16"/>
    <x v="2"/>
    <d v="2025-07-07T00:00:00"/>
    <d v="2025-07-11T00:00:00"/>
    <s v="Summer Camp"/>
    <x v="0"/>
    <s v="Dallas Museum of Art"/>
    <s v="1717 N Harwood"/>
    <n v="75201"/>
    <n v="5"/>
    <n v="11"/>
    <m/>
    <n v="11"/>
    <n v="14"/>
  </r>
  <r>
    <x v="39"/>
    <x v="1"/>
    <d v="2025-07-07T00:00:00"/>
    <d v="2025-07-07T00:00:00"/>
    <s v="Clarinet Choir Rehearsal"/>
    <x v="0"/>
    <s v="Sammons Center for the Arts"/>
    <s v="3630 Harry Hines Blvd."/>
    <n v="75219"/>
    <n v="1"/>
    <n v="0"/>
    <n v="24"/>
    <n v="24"/>
    <m/>
  </r>
  <r>
    <x v="21"/>
    <x v="2"/>
    <d v="2025-07-07T00:00:00"/>
    <d v="2025-07-11T00:00:00"/>
    <s v="Discover Art"/>
    <x v="0"/>
    <s v="Uplift Atlas"/>
    <s v="4600 Bryan St. Dallas, TX  "/>
    <n v="75204"/>
    <n v="2"/>
    <n v="0"/>
    <n v="25"/>
    <n v="25"/>
    <m/>
  </r>
  <r>
    <x v="21"/>
    <x v="2"/>
    <d v="2025-07-07T00:00:00"/>
    <d v="2025-07-11T00:00:00"/>
    <s v="Discover Music"/>
    <x v="0"/>
    <s v="Uplift Atlas"/>
    <s v="4600 Bryan St. Dallas, TX  "/>
    <n v="75204"/>
    <n v="2"/>
    <n v="0"/>
    <n v="25"/>
    <n v="25"/>
    <m/>
  </r>
  <r>
    <x v="21"/>
    <x v="2"/>
    <d v="2025-07-07T00:00:00"/>
    <d v="2025-07-18T00:00:00"/>
    <s v="Summer Theater Camps"/>
    <x v="0"/>
    <s v="Resouce Center West"/>
    <s v="2200 Dennison St. "/>
    <n v="75212"/>
    <n v="1"/>
    <n v="0"/>
    <n v="25"/>
    <n v="25"/>
    <m/>
  </r>
  <r>
    <x v="21"/>
    <x v="2"/>
    <d v="2025-07-07T00:00:00"/>
    <d v="2025-07-24T00:00:00"/>
    <s v="Discover Music"/>
    <x v="0"/>
    <s v="Resouce Center West"/>
    <s v="2200 Dennison St. "/>
    <n v="75212"/>
    <n v="3"/>
    <n v="0"/>
    <n v="80"/>
    <n v="80"/>
    <m/>
  </r>
  <r>
    <x v="21"/>
    <x v="2"/>
    <d v="2025-07-07T00:00:00"/>
    <d v="2025-07-24T00:00:00"/>
    <s v="Discover Dance"/>
    <x v="0"/>
    <s v="Resouce Center West"/>
    <s v="2200 Dennison St. "/>
    <n v="75212"/>
    <n v="3"/>
    <n v="0"/>
    <n v="80"/>
    <n v="80"/>
    <m/>
  </r>
  <r>
    <x v="21"/>
    <x v="2"/>
    <d v="2025-07-07T00:00:00"/>
    <d v="2025-07-24T00:00:00"/>
    <s v="Discover Theater"/>
    <x v="0"/>
    <s v="Resouce Center  South"/>
    <s v="2401 Second Ave"/>
    <n v="75210"/>
    <n v="3"/>
    <n v="0"/>
    <n v="80"/>
    <n v="80"/>
    <m/>
  </r>
  <r>
    <x v="21"/>
    <x v="2"/>
    <d v="2025-07-07T00:00:00"/>
    <d v="2025-07-24T00:00:00"/>
    <s v="Discover Art "/>
    <x v="0"/>
    <s v="Resouce Center South"/>
    <s v="2401 Second Ave"/>
    <n v="75210"/>
    <n v="3"/>
    <n v="0"/>
    <n v="80"/>
    <n v="80"/>
    <m/>
  </r>
  <r>
    <x v="48"/>
    <x v="9"/>
    <d v="2025-07-07T00:00:00"/>
    <d v="2025-06-07T00:00:00"/>
    <s v="Exhibition of Visions "/>
    <x v="0"/>
    <s v="Southside Studios"/>
    <s v="2901 S Lamar St "/>
    <n v="75215"/>
    <n v="1"/>
    <n v="0"/>
    <n v="8"/>
    <n v="8"/>
    <m/>
  </r>
  <r>
    <x v="24"/>
    <x v="0"/>
    <d v="2025-07-07T00:00:00"/>
    <d v="2025-07-07T00:00:00"/>
    <s v="Outreach Demo: Suiting Up for Space"/>
    <x v="0"/>
    <s v="Mercy Street Dallas"/>
    <s v="3801 Holystone St"/>
    <s v="75212"/>
    <n v="1"/>
    <n v="66"/>
    <m/>
    <n v="66"/>
    <m/>
  </r>
  <r>
    <x v="24"/>
    <x v="0"/>
    <d v="2025-07-07T00:00:00"/>
    <d v="2025-07-07T00:00:00"/>
    <s v="Outreach Lab: Chemistry Detectives"/>
    <x v="0"/>
    <s v="For Oak Cliff"/>
    <s v="907 East Ledbetter Drive"/>
    <s v="75216"/>
    <n v="1"/>
    <m/>
    <n v="29"/>
    <n v="29"/>
    <m/>
  </r>
  <r>
    <x v="24"/>
    <x v="0"/>
    <d v="2025-07-07T00:00:00"/>
    <d v="2025-07-07T00:00:00"/>
    <s v="Outreach Lab: What's the Matter"/>
    <x v="0"/>
    <s v="For Oak Cliff"/>
    <s v="907 East Ledbetter Drive"/>
    <s v="75216"/>
    <n v="1"/>
    <m/>
    <n v="28"/>
    <n v="28"/>
    <m/>
  </r>
  <r>
    <x v="26"/>
    <x v="7"/>
    <d v="2025-07-07T00:00:00"/>
    <d v="2025-07-13T00:00:00"/>
    <s v="History of TBAAL"/>
    <x v="0"/>
    <s v="TBAAL "/>
    <s v="1309 Canton Street"/>
    <n v="75202"/>
    <n v="1"/>
    <n v="0"/>
    <n v="250"/>
    <n v="250"/>
    <m/>
  </r>
  <r>
    <x v="32"/>
    <x v="8"/>
    <d v="2025-07-07T00:00:00"/>
    <d v="2025-07-07T00:00:00"/>
    <s v="USAFF co-presents Angelika Classics film series screening of &quot;Serenity&quot; (2 screenings) (presented with the Angelika Dallas)"/>
    <x v="0"/>
    <s v="Angelika Film Center Dallas"/>
    <s v="5321 E Mockingbird Ln"/>
    <n v="75206"/>
    <n v="2"/>
    <n v="51"/>
    <n v="0"/>
    <n v="51"/>
    <m/>
  </r>
  <r>
    <x v="18"/>
    <x v="0"/>
    <d v="2025-07-07T00:00:00"/>
    <d v="2025-07-28T00:00:00"/>
    <s v="All Ages Dance Class - "/>
    <x v="0"/>
    <s v="La Cantera Arts Conservatory"/>
    <s v="1050 N Westmoreland #328"/>
    <n v="75211"/>
    <n v="4"/>
    <n v="0"/>
    <n v="6"/>
    <n v="24"/>
    <m/>
  </r>
  <r>
    <x v="18"/>
    <x v="0"/>
    <d v="2025-07-07T00:00:00"/>
    <d v="2025-07-28T00:00:00"/>
    <s v="Beginner Dance Class - "/>
    <x v="0"/>
    <s v="La Cantera Arts Conservatory"/>
    <s v="1050 N Westmoreland #328"/>
    <n v="75211"/>
    <n v="4"/>
    <n v="0"/>
    <n v="8"/>
    <n v="32"/>
    <m/>
  </r>
  <r>
    <x v="18"/>
    <x v="0"/>
    <d v="2025-07-07T00:00:00"/>
    <d v="2025-07-28T00:00:00"/>
    <s v="Music Class  - "/>
    <x v="0"/>
    <s v="La Cantera Arts Conservatory"/>
    <s v="1050 N Westmoreland #328"/>
    <n v="75211"/>
    <n v="4"/>
    <n v="0"/>
    <n v="4"/>
    <n v="16"/>
    <m/>
  </r>
  <r>
    <x v="43"/>
    <x v="5"/>
    <d v="2025-07-08T00:00:00"/>
    <d v="2025-07-08T00:00:00"/>
    <s v="Concerts for Seniors - Dallas Area"/>
    <x v="0"/>
    <s v="Bachman Therapeutic Recreation Center"/>
    <s v="2750 Bachman Dr."/>
    <s v="75220"/>
    <n v="1"/>
    <n v="0"/>
    <n v="15"/>
    <n v="15"/>
    <m/>
  </r>
  <r>
    <x v="43"/>
    <x v="5"/>
    <d v="2025-07-08T00:00:00"/>
    <d v="2025-07-08T00:00:00"/>
    <s v="Concerts for Seniors - Dallas Area"/>
    <x v="0"/>
    <s v="Bachman Therapeutic Recreation Center"/>
    <s v="2750 Bachman Dr."/>
    <s v="75220"/>
    <n v="1"/>
    <n v="0"/>
    <n v="15"/>
    <n v="15"/>
    <m/>
  </r>
  <r>
    <x v="43"/>
    <x v="5"/>
    <d v="2025-07-08T00:00:00"/>
    <d v="2025-07-08T00:00:00"/>
    <s v="Concerts for Seniors - Dallas Area"/>
    <x v="0"/>
    <s v="Pres.Vill N:Forefrnt Livg: Terrace Flr 3"/>
    <s v="8600 Skyline Drive"/>
    <s v="75243"/>
    <n v="1"/>
    <n v="0"/>
    <n v="20"/>
    <n v="20"/>
    <m/>
  </r>
  <r>
    <x v="43"/>
    <x v="5"/>
    <d v="2025-07-08T00:00:00"/>
    <d v="2025-07-08T00:00:00"/>
    <s v="Concerts for Seniors - Dallas Area"/>
    <x v="0"/>
    <s v="Pres.Vill N:Forefrnt Livg: Terrace Flr 3"/>
    <s v="8600 Skyline Drive"/>
    <s v="75243"/>
    <n v="1"/>
    <n v="0"/>
    <n v="20"/>
    <n v="20"/>
    <m/>
  </r>
  <r>
    <x v="37"/>
    <x v="0"/>
    <d v="2025-07-08T00:00:00"/>
    <d v="2025-07-08T00:00:00"/>
    <s v="2425-102A Cancer Support North Texas"/>
    <x v="1"/>
    <s v="Virtual"/>
    <s v="Virtual"/>
    <s v="Virtual"/>
    <n v="1"/>
    <n v="0"/>
    <n v="6"/>
    <n v="6"/>
    <m/>
  </r>
  <r>
    <x v="7"/>
    <x v="0"/>
    <d v="2025-07-08T00:00:00"/>
    <d v="2025-07-08T00:00:00"/>
    <s v="YOU Training Session 3"/>
    <x v="0"/>
    <s v="Big Thought HQ"/>
    <s v="1409 Botham Jean Blvd., Suite 1015"/>
    <n v="75215"/>
    <n v="1"/>
    <n v="0"/>
    <n v="4"/>
    <n v="4"/>
    <m/>
  </r>
  <r>
    <x v="9"/>
    <x v="0"/>
    <d v="2025-07-08T00:00:00"/>
    <d v="2025-07-08T00:00:00"/>
    <s v="SOY-Mesquite Visual Arts 7-10 years old"/>
    <x v="0"/>
    <s v="Mesquite Art Center"/>
    <s v="1527 N Galloway Ave. Mesquite"/>
    <n v="75149"/>
    <n v="1"/>
    <n v="28"/>
    <m/>
    <n v="28"/>
    <m/>
  </r>
  <r>
    <x v="9"/>
    <x v="0"/>
    <d v="2025-07-08T00:00:00"/>
    <d v="2025-07-08T00:00:00"/>
    <s v="SOY-Mesquite Visual Arts 5-10 years old"/>
    <x v="0"/>
    <s v="Mesquite Art Center"/>
    <s v="1527 N Galloway Ave. Mesquite"/>
    <n v="75149"/>
    <n v="1"/>
    <n v="21"/>
    <m/>
    <n v="21"/>
    <m/>
  </r>
  <r>
    <x v="14"/>
    <x v="9"/>
    <d v="2025-07-08T00:00:00"/>
    <d v="2025-07-08T00:00:00"/>
    <s v="Arkansas Tech University Upward Bound"/>
    <x v="0"/>
    <s v="The Sixth Floor Museum at Dealey Plaza"/>
    <s v="411 Elm Street"/>
    <n v="75204"/>
    <n v="1"/>
    <n v="43"/>
    <n v="4"/>
    <n v="47"/>
    <m/>
  </r>
  <r>
    <x v="39"/>
    <x v="1"/>
    <d v="2025-07-08T00:00:00"/>
    <d v="2025-07-08T00:00:00"/>
    <s v="Clarinet Choir Rehearsal"/>
    <x v="0"/>
    <s v="Sammons Center for the Arts"/>
    <s v="3630 Harry Hines Blvd."/>
    <n v="75219"/>
    <n v="1"/>
    <n v="0"/>
    <n v="24"/>
    <n v="24"/>
    <m/>
  </r>
  <r>
    <x v="22"/>
    <x v="9"/>
    <d v="2025-07-08T00:00:00"/>
    <d v="2025-07-08T00:00:00"/>
    <s v="Tour: Rail Writers"/>
    <x v="0"/>
    <s v="Nasher Sculpture Center"/>
    <s v="2001 Flora St. "/>
    <n v="75201"/>
    <n v="1"/>
    <m/>
    <n v="31"/>
    <n v="31"/>
    <m/>
  </r>
  <r>
    <x v="51"/>
    <x v="2"/>
    <d v="2025-07-08T00:00:00"/>
    <d v="2025-07-11T00:00:00"/>
    <s v="OutLoud Voices Art Camp"/>
    <x v="0"/>
    <s v="OutLoud Dallas"/>
    <s v="3137 Irving Blvd "/>
    <n v="75247"/>
    <n v="5"/>
    <n v="0"/>
    <n v="18"/>
    <n v="18"/>
    <m/>
  </r>
  <r>
    <x v="48"/>
    <x v="0"/>
    <d v="2025-07-08T00:00:00"/>
    <d v="2025-07-08T00:00:00"/>
    <s v="Exhibition of Visions "/>
    <x v="0"/>
    <s v="House"/>
    <s v="4244 Mingo Dr"/>
    <n v="75010"/>
    <n v="1"/>
    <n v="0"/>
    <n v="6"/>
    <n v="6"/>
    <m/>
  </r>
  <r>
    <x v="24"/>
    <x v="0"/>
    <d v="2025-07-08T00:00:00"/>
    <d v="2025-07-08T00:00:00"/>
    <s v="Outreach Lab: Adapt to Survive 2.0"/>
    <x v="0"/>
    <s v="Eloise Lundy Recreation Center | Outreach | 2025-07-08"/>
    <s v="1228 Sabine Street"/>
    <s v="75203"/>
    <n v="1"/>
    <m/>
    <n v="21"/>
    <n v="21"/>
    <m/>
  </r>
  <r>
    <x v="24"/>
    <x v="0"/>
    <d v="2025-07-08T00:00:00"/>
    <d v="2025-07-08T00:00:00"/>
    <s v="Outreach Lab: Creature Features"/>
    <x v="0"/>
    <s v="Bridgebuilders | Outreach | 2025-07-08"/>
    <s v="6601 Bexar St"/>
    <s v="75215"/>
    <n v="1"/>
    <m/>
    <n v="31"/>
    <n v="31"/>
    <m/>
  </r>
  <r>
    <x v="24"/>
    <x v="0"/>
    <d v="2025-07-08T00:00:00"/>
    <d v="2025-07-08T00:00:00"/>
    <s v="Outreach Lab: Electrical Exploration"/>
    <x v="0"/>
    <s v="Bridgebuilders | Outreach | 2025-07-08"/>
    <s v="6601 Bexar St"/>
    <s v="75215"/>
    <n v="1"/>
    <m/>
    <n v="31"/>
    <n v="31"/>
    <m/>
  </r>
  <r>
    <x v="24"/>
    <x v="0"/>
    <d v="2025-07-08T00:00:00"/>
    <d v="2025-07-08T00:00:00"/>
    <s v="Outreach Lab: Engineers, Assemble!"/>
    <x v="0"/>
    <s v="Frazier Revitalization Inc. | Outreach | 7/8/25"/>
    <s v="5646 Milton Street Suite 407"/>
    <s v="75206"/>
    <n v="2"/>
    <m/>
    <n v="50"/>
    <n v="50"/>
    <m/>
  </r>
  <r>
    <x v="24"/>
    <x v="0"/>
    <d v="2025-07-08T00:00:00"/>
    <d v="2025-07-08T00:00:00"/>
    <s v="TECH Truck "/>
    <x v="0"/>
    <s v="Dallas Public Library - Audelia Road Branch"/>
    <s v="10045 Audelia Rd"/>
    <s v="75238"/>
    <n v="1"/>
    <m/>
    <n v="32"/>
    <n v="32"/>
    <m/>
  </r>
  <r>
    <x v="24"/>
    <x v="3"/>
    <d v="2025-07-08T00:00:00"/>
    <s v="7/27/2025"/>
    <s v="Facility Rentals"/>
    <x v="0"/>
    <s v="Perot Museum of Nature and Science"/>
    <s v="2201 N Field Street"/>
    <n v="75201"/>
    <n v="7"/>
    <n v="1120"/>
    <m/>
    <n v="1120"/>
    <m/>
  </r>
  <r>
    <x v="26"/>
    <x v="3"/>
    <d v="2025-07-08T00:00:00"/>
    <d v="2025-07-08T00:00:00"/>
    <s v="Urban League Mtg"/>
    <x v="0"/>
    <s v="TBAAL "/>
    <s v="1309 Canton Street"/>
    <n v="75202"/>
    <n v="1"/>
    <n v="1"/>
    <n v="34"/>
    <n v="34"/>
    <m/>
  </r>
  <r>
    <x v="26"/>
    <x v="3"/>
    <d v="2025-07-08T00:00:00"/>
    <d v="2025-07-08T00:00:00"/>
    <s v="National Singing Quartet Conf. Mtg"/>
    <x v="0"/>
    <s v="TBAAL "/>
    <s v="1309 Canton Street"/>
    <n v="75202"/>
    <n v="1"/>
    <n v="1"/>
    <n v="24"/>
    <n v="25"/>
    <m/>
  </r>
  <r>
    <x v="37"/>
    <x v="0"/>
    <d v="2025-07-08T00:00:00"/>
    <d v="2025-07-08T00:00:00"/>
    <s v="Stone Soup Emerging Voices"/>
    <x v="0"/>
    <s v="The Writer's Garret"/>
    <s v="215 S. Tyler St."/>
    <n v="75208"/>
    <n v="1"/>
    <n v="0"/>
    <n v="8"/>
    <n v="8"/>
    <m/>
  </r>
  <r>
    <x v="37"/>
    <x v="0"/>
    <d v="2025-07-08T00:00:00"/>
    <d v="2025-07-08T00:00:00"/>
    <s v="2425-171 RW Rail Writers with Jubilee Park to Nasher Sculpture Center"/>
    <x v="0"/>
    <s v="Martin Luther King Jr. Station"/>
    <s v="1412 S. Trunk Ave"/>
    <n v="75210"/>
    <n v="1"/>
    <n v="0"/>
    <n v="15"/>
    <n v="15"/>
    <m/>
  </r>
  <r>
    <x v="37"/>
    <x v="0"/>
    <d v="2025-07-08T00:00:00"/>
    <d v="2025-07-08T00:00:00"/>
    <s v="2425-172 RW Rail Writers with Jubilee Park to Nasher Sculpture Center"/>
    <x v="0"/>
    <s v="Martin Luther King Jr. Station"/>
    <s v="1412 S. Trunk Ave"/>
    <n v="75210"/>
    <n v="1"/>
    <n v="0"/>
    <n v="18"/>
    <n v="18"/>
    <m/>
  </r>
  <r>
    <x v="37"/>
    <x v="0"/>
    <d v="2025-07-08T00:00:00"/>
    <d v="2025-07-08T00:00:00"/>
    <s v="2425-173 RW Rail Writers with Jubilee Park to African American Museum and Deep Ellum"/>
    <x v="0"/>
    <s v="Martin Luther King Jr. Station"/>
    <s v="1412 S. Trunk Ave"/>
    <n v="75210"/>
    <n v="1"/>
    <n v="0"/>
    <n v="19"/>
    <n v="19"/>
    <m/>
  </r>
  <r>
    <x v="31"/>
    <x v="1"/>
    <d v="2025-07-08T00:00:00"/>
    <d v="2025-07-08T00:00:00"/>
    <s v="Groundless Ground Rehearsal"/>
    <x v="0"/>
    <s v="First Presbyterian Church"/>
    <s v="1835 Young Street"/>
    <n v="75201"/>
    <n v="1"/>
    <n v="200"/>
    <n v="0"/>
    <n v="200"/>
    <m/>
  </r>
  <r>
    <x v="32"/>
    <x v="8"/>
    <d v="2025-07-08T00:00:00"/>
    <d v="2025-07-08T00:00:00"/>
    <s v="USAFF co-presents Harry Potter series screening of &quot;Harry Potter and the Chamber of Secrets&quot; (presented with the Angelika Dallas)"/>
    <x v="0"/>
    <s v="Angelika Film Center Dallas"/>
    <s v="5321 E Mockingbird Ln"/>
    <n v="75206"/>
    <n v="1"/>
    <n v="41"/>
    <n v="0"/>
    <n v="41"/>
    <m/>
  </r>
  <r>
    <x v="0"/>
    <x v="0"/>
    <d v="2025-07-08T00:00:00"/>
    <d v="2025-07-08T00:00:00"/>
    <s v="Zumba Gold"/>
    <x v="1"/>
    <s v="Zoom"/>
    <s v="Online"/>
    <m/>
    <n v="1"/>
    <n v="0"/>
    <n v="1550"/>
    <n v="1550"/>
    <m/>
  </r>
  <r>
    <x v="14"/>
    <x v="2"/>
    <d v="2025-07-09T00:00:00"/>
    <d v="2025-07-09T00:00:00"/>
    <s v="Veritas Society"/>
    <x v="1"/>
    <s v="The Sixth Floor Museum at Dealey Plaza"/>
    <s v="411 Elm Street"/>
    <n v="75204"/>
    <n v="1"/>
    <n v="7"/>
    <n v="0"/>
    <n v="7"/>
    <m/>
  </r>
  <r>
    <x v="16"/>
    <x v="9"/>
    <d v="2025-07-09T00:00:00"/>
    <d v="2025-07-09T00:00:00"/>
    <s v="Senior Program"/>
    <x v="1"/>
    <s v="Teams"/>
    <s v="Virtual"/>
    <s v="Virtual"/>
    <n v="1"/>
    <m/>
    <n v="5"/>
    <n v="5"/>
    <m/>
  </r>
  <r>
    <x v="43"/>
    <x v="5"/>
    <d v="2025-07-09T00:00:00"/>
    <d v="2025-07-09T00:00:00"/>
    <s v="Concerts for Seniors - Dallas Area"/>
    <x v="0"/>
    <s v="Villages of Lake Highlands: AL"/>
    <s v="8615 Lullwater Drive"/>
    <s v="75238"/>
    <n v="1"/>
    <n v="0"/>
    <n v="15"/>
    <n v="15"/>
    <m/>
  </r>
  <r>
    <x v="43"/>
    <x v="5"/>
    <d v="2025-07-09T00:00:00"/>
    <d v="2025-07-09T00:00:00"/>
    <s v="Concerts for Seniors - Dallas Area"/>
    <x v="0"/>
    <s v="Meadowstone Place"/>
    <s v="10410 Stone Canyon Road"/>
    <s v="75230"/>
    <n v="1"/>
    <n v="0"/>
    <n v="25"/>
    <n v="25"/>
    <m/>
  </r>
  <r>
    <x v="43"/>
    <x v="5"/>
    <d v="2025-07-09T00:00:00"/>
    <d v="2025-07-09T00:00:00"/>
    <s v="Concerts for Seniors - Dallas Area"/>
    <x v="0"/>
    <s v="Meadowstone Place"/>
    <s v="10410 Stone Canyon Road"/>
    <s v="75230"/>
    <n v="1"/>
    <n v="0"/>
    <n v="25"/>
    <n v="25"/>
    <m/>
  </r>
  <r>
    <x v="43"/>
    <x v="5"/>
    <d v="2025-07-09T00:00:00"/>
    <d v="2025-07-09T00:00:00"/>
    <s v="Concerts for Seniors - Dallas Area"/>
    <x v="0"/>
    <s v="Villages of Lake Highlands: MC"/>
    <s v="8615 Lullwater Drive"/>
    <s v="75238"/>
    <n v="1"/>
    <n v="0"/>
    <n v="15"/>
    <n v="15"/>
    <m/>
  </r>
  <r>
    <x v="7"/>
    <x v="0"/>
    <d v="2025-07-09T00:00:00"/>
    <d v="2025-07-09T00:00:00"/>
    <s v="6DQ-R - Observation"/>
    <x v="0"/>
    <s v="For Oak Cliff"/>
    <s v="907 E Ledbetter Dr"/>
    <n v="75216"/>
    <n v="1"/>
    <n v="0"/>
    <n v="8"/>
    <n v="8"/>
    <m/>
  </r>
  <r>
    <x v="9"/>
    <x v="0"/>
    <d v="2025-07-09T00:00:00"/>
    <d v="2025-07-09T00:00:00"/>
    <s v="SOY-Mesquite Visual Arts 7-10 years old"/>
    <x v="0"/>
    <s v="Mesquite Art Center"/>
    <s v="1527 N Galloway Ave. Mesquite"/>
    <n v="75149"/>
    <n v="1"/>
    <n v="9"/>
    <m/>
    <n v="9"/>
    <m/>
  </r>
  <r>
    <x v="9"/>
    <x v="0"/>
    <d v="2025-07-09T00:00:00"/>
    <d v="2025-07-09T00:00:00"/>
    <s v="SOY-Mesquite Visual Arts 5-10 years old"/>
    <x v="0"/>
    <s v="Mesquite Art Center"/>
    <s v="1527 N Galloway Ave. Mesquite"/>
    <n v="75149"/>
    <n v="1"/>
    <n v="20"/>
    <m/>
    <n v="20"/>
    <m/>
  </r>
  <r>
    <x v="39"/>
    <x v="1"/>
    <d v="2025-07-09T00:00:00"/>
    <d v="2025-07-09T00:00:00"/>
    <s v="Clarinet Choir Rehearsal"/>
    <x v="0"/>
    <s v="Sammons Center for the Arts"/>
    <s v="3630 Harry Hines Blvd."/>
    <n v="75219"/>
    <n v="1"/>
    <n v="0"/>
    <n v="24"/>
    <n v="24"/>
    <m/>
  </r>
  <r>
    <x v="24"/>
    <x v="0"/>
    <d v="2025-07-09T00:00:00"/>
    <d v="2025-07-09T00:00:00"/>
    <s v="Outreach Lab: Crash Test Cars"/>
    <x v="0"/>
    <s v="For Oak Cliff"/>
    <s v="907 East Ledbetter Drive"/>
    <s v="75216"/>
    <n v="1"/>
    <m/>
    <n v="28"/>
    <n v="28"/>
    <m/>
  </r>
  <r>
    <x v="24"/>
    <x v="0"/>
    <d v="2025-07-09T00:00:00"/>
    <d v="2025-07-09T00:00:00"/>
    <s v="Outreach Lab: Dig Those Dinos"/>
    <x v="0"/>
    <s v="Bridgebuilders"/>
    <s v="6601 Bexar St"/>
    <s v="75215"/>
    <n v="1"/>
    <m/>
    <n v="31"/>
    <n v="31"/>
    <m/>
  </r>
  <r>
    <x v="24"/>
    <x v="0"/>
    <d v="2025-07-09T00:00:00"/>
    <d v="2025-07-09T00:00:00"/>
    <s v="Outreach Lab: Engineers, Assemble!"/>
    <x v="0"/>
    <s v="Bridgebuilders"/>
    <s v="6601 Bexar St"/>
    <s v="75215"/>
    <n v="1"/>
    <m/>
    <n v="31"/>
    <n v="31"/>
    <m/>
  </r>
  <r>
    <x v="24"/>
    <x v="0"/>
    <d v="2025-07-09T00:00:00"/>
    <d v="2025-07-09T00:00:00"/>
    <s v="Outreach Lab: Solar Superstars"/>
    <x v="0"/>
    <s v="For Oak Cliff"/>
    <s v="907 East Ledbetter Drive"/>
    <s v="75216"/>
    <n v="1"/>
    <m/>
    <n v="28"/>
    <n v="28"/>
    <m/>
  </r>
  <r>
    <x v="24"/>
    <x v="0"/>
    <d v="2025-07-09T00:00:00"/>
    <d v="2025-07-09T00:00:00"/>
    <s v="TECH Truck "/>
    <x v="0"/>
    <s v="ETIP at Paul Quinn College"/>
    <s v="3738 Simpson Stuart Rd"/>
    <s v="75241"/>
    <n v="1"/>
    <m/>
    <n v="50"/>
    <n v="50"/>
    <m/>
  </r>
  <r>
    <x v="24"/>
    <x v="0"/>
    <d v="2025-07-09T00:00:00"/>
    <d v="2025-07-09T00:00:00"/>
    <s v="TECH Truck "/>
    <x v="0"/>
    <s v="Dallas Public Library - Polk-Wisdom"/>
    <s v="7151 Library Ln"/>
    <s v="75232"/>
    <n v="1"/>
    <m/>
    <n v="95"/>
    <n v="95"/>
    <m/>
  </r>
  <r>
    <x v="25"/>
    <x v="5"/>
    <d v="2025-07-09T00:00:00"/>
    <d v="2025-07-26T00:00:00"/>
    <s v="Your Wife's Dead Body"/>
    <x v="0"/>
    <s v="Bryant Hall"/>
    <s v="3400 Blackburn St."/>
    <n v="75219"/>
    <n v="12"/>
    <n v="213"/>
    <n v="282"/>
    <n v="495"/>
    <m/>
  </r>
  <r>
    <x v="26"/>
    <x v="3"/>
    <d v="2025-07-09T00:00:00"/>
    <d v="2025-07-09T00:00:00"/>
    <s v="KAI Meeting"/>
    <x v="0"/>
    <s v="TBAAL "/>
    <s v="1309 Canton Street"/>
    <n v="75202"/>
    <n v="1"/>
    <n v="0"/>
    <n v="34"/>
    <n v="34"/>
    <m/>
  </r>
  <r>
    <x v="26"/>
    <x v="3"/>
    <d v="2025-07-09T00:00:00"/>
    <d v="2025-07-09T00:00:00"/>
    <s v="Millennial Board Meeting"/>
    <x v="0"/>
    <s v="TBAAL "/>
    <s v="1309 Canton Street"/>
    <n v="75202"/>
    <n v="1"/>
    <n v="0"/>
    <n v="16"/>
    <n v="16"/>
    <m/>
  </r>
  <r>
    <x v="26"/>
    <x v="1"/>
    <d v="2025-07-09T00:00:00"/>
    <d v="2025-07-09T00:00:00"/>
    <s v="IBTRIO Reh"/>
    <x v="0"/>
    <s v="TBAAL "/>
    <s v="1309 Canton Street"/>
    <n v="75202"/>
    <n v="1"/>
    <n v="0"/>
    <n v="7"/>
    <n v="7"/>
    <m/>
  </r>
  <r>
    <x v="32"/>
    <x v="8"/>
    <d v="2025-07-09T00:00:00"/>
    <d v="2025-07-09T00:00:00"/>
    <s v="KidFilm/USAFF co-presents Studio Ghibli Fest screening of &quot;Howl's Moving Castle&quot; (presented with the Angelika Dallas)"/>
    <x v="0"/>
    <s v="Angelika Film Center Dallas"/>
    <s v="5321 E Mockingbird Ln"/>
    <n v="75206"/>
    <n v="1"/>
    <n v="61"/>
    <n v="0"/>
    <n v="61"/>
    <m/>
  </r>
  <r>
    <x v="48"/>
    <x v="3"/>
    <d v="2025-07-10T00:00:00"/>
    <d v="2025-07-10T00:00:00"/>
    <s v="PFF Youth Leadership Program"/>
    <x v="1"/>
    <s v="Zoom"/>
    <s v="-"/>
    <s v="-"/>
    <n v="1"/>
    <n v="0"/>
    <n v="3"/>
    <n v="3"/>
    <m/>
  </r>
  <r>
    <x v="14"/>
    <x v="0"/>
    <d v="2025-07-10T00:00:00"/>
    <d v="2025-07-10T00:00:00"/>
    <s v="Gilder Lehrman"/>
    <x v="1"/>
    <s v="The Sixth Floor Museum at Dealey Plaza"/>
    <s v="411 Elm Street"/>
    <n v="75204"/>
    <n v="1"/>
    <n v="36"/>
    <n v="0"/>
    <n v="36"/>
    <m/>
  </r>
  <r>
    <x v="43"/>
    <x v="5"/>
    <d v="2025-07-10T00:00:00"/>
    <d v="2025-07-10T00:00:00"/>
    <s v="Concerts for Seniors - Dallas Area"/>
    <x v="0"/>
    <s v="Brentwood Place Two"/>
    <s v="3505 South Buckner"/>
    <s v="75227"/>
    <n v="1"/>
    <n v="0"/>
    <n v="25"/>
    <n v="25"/>
    <m/>
  </r>
  <r>
    <x v="43"/>
    <x v="5"/>
    <d v="2025-07-10T00:00:00"/>
    <d v="2025-07-10T00:00:00"/>
    <s v="Concerts for Seniors - Dallas Area"/>
    <x v="0"/>
    <s v="Brentwood Place Two"/>
    <s v="3505 South Buckner"/>
    <s v="75227"/>
    <n v="1"/>
    <n v="0"/>
    <n v="25"/>
    <n v="25"/>
    <m/>
  </r>
  <r>
    <x v="37"/>
    <x v="0"/>
    <d v="2025-07-10T00:00:00"/>
    <d v="2025-07-10T00:00:00"/>
    <s v="2425-101A CAVARTS Writing Workshop "/>
    <x v="1"/>
    <s v="Virtual"/>
    <s v="Virtual"/>
    <s v="Virtual"/>
    <n v="1"/>
    <n v="0"/>
    <n v="12"/>
    <n v="12"/>
    <m/>
  </r>
  <r>
    <x v="2"/>
    <x v="6"/>
    <d v="2025-07-10T00:00:00"/>
    <d v="2025-07-24T00:00:00"/>
    <s v="Waves: A Fashion and Art Exploration"/>
    <x v="0"/>
    <s v="Arts Mission Oak Cliff"/>
    <s v="410 S Windomere Ave"/>
    <n v="75208"/>
    <n v="14"/>
    <n v="4"/>
    <n v="26"/>
    <n v="30"/>
    <m/>
  </r>
  <r>
    <x v="7"/>
    <x v="0"/>
    <d v="2025-07-10T00:00:00"/>
    <d v="2025-07-10T00:00:00"/>
    <s v="Creative Solutions"/>
    <x v="0"/>
    <s v="Medlock"/>
    <s v="1566 E. Langdon Rd"/>
    <n v="75241"/>
    <n v="1"/>
    <n v="0"/>
    <n v="10"/>
    <n v="10"/>
    <m/>
  </r>
  <r>
    <x v="9"/>
    <x v="0"/>
    <d v="2025-07-10T00:00:00"/>
    <d v="2025-07-10T00:00:00"/>
    <s v="SOY-Mesquite Visual Arts 7-10 years old"/>
    <x v="0"/>
    <s v="Mesquite Art Center"/>
    <s v="1527 N Galloway Ave. Mesquite"/>
    <n v="75149"/>
    <n v="1"/>
    <n v="13"/>
    <m/>
    <n v="13"/>
    <m/>
  </r>
  <r>
    <x v="14"/>
    <x v="9"/>
    <d v="2025-07-10T00:00:00"/>
    <d v="2025-07-10T00:00:00"/>
    <s v="University of Kansas Upward Bound"/>
    <x v="0"/>
    <s v="The Sixth Floor Museum at Dealey Plaza"/>
    <s v="411 Elm Street"/>
    <n v="75204"/>
    <n v="1"/>
    <n v="38"/>
    <n v="4"/>
    <n v="42"/>
    <m/>
  </r>
  <r>
    <x v="14"/>
    <x v="9"/>
    <d v="2025-07-10T00:00:00"/>
    <d v="2025-07-10T00:00:00"/>
    <s v="Palo Alto College Upward Bound"/>
    <x v="0"/>
    <s v="The Sixth Floor Museum at Dealey Plaza"/>
    <s v="411 Elm Street"/>
    <n v="75204"/>
    <n v="1"/>
    <n v="40"/>
    <n v="4"/>
    <n v="44"/>
    <m/>
  </r>
  <r>
    <x v="15"/>
    <x v="3"/>
    <d v="2025-07-10T00:00:00"/>
    <d v="2025-07-10T00:00:00"/>
    <s v="Fifty Year Road Trip"/>
    <x v="0"/>
    <s v="Hall of State"/>
    <s v="3939 Grand Avenue"/>
    <n v="75210"/>
    <n v="1"/>
    <s v="X"/>
    <n v="99"/>
    <n v="99"/>
    <m/>
  </r>
  <r>
    <x v="16"/>
    <x v="0"/>
    <d v="2025-07-10T00:00:00"/>
    <d v="2025-07-10T00:00:00"/>
    <s v="Citywide Youth Program"/>
    <x v="0"/>
    <s v="Boys &amp; Girls Club - West Dallas"/>
    <s v="2060 Singleton Blvd suite 104"/>
    <n v="75212"/>
    <n v="1"/>
    <m/>
    <n v="45"/>
    <n v="45"/>
    <m/>
  </r>
  <r>
    <x v="24"/>
    <x v="0"/>
    <d v="2025-07-10T00:00:00"/>
    <d v="2025-07-10T00:00:00"/>
    <s v="Outreach Lab: Adapt to Survive 2.0"/>
    <x v="0"/>
    <s v="Bridgebuilders"/>
    <s v="6601 Bexar St"/>
    <s v="75215"/>
    <n v="1"/>
    <m/>
    <n v="31"/>
    <n v="31"/>
    <m/>
  </r>
  <r>
    <x v="24"/>
    <x v="0"/>
    <d v="2025-07-10T00:00:00"/>
    <d v="2025-07-10T00:00:00"/>
    <s v="Outreach Lab: Crash Test Cars"/>
    <x v="0"/>
    <s v="Frontiers of Flight Museum"/>
    <s v="6911 Lemmon Avenue"/>
    <s v="75209"/>
    <n v="1"/>
    <n v="31"/>
    <m/>
    <n v="31"/>
    <m/>
  </r>
  <r>
    <x v="24"/>
    <x v="0"/>
    <d v="2025-07-10T00:00:00"/>
    <d v="2025-07-10T00:00:00"/>
    <s v="Outreach Lab: Do Bugs Bug You?"/>
    <x v="0"/>
    <s v="Bridgebuilders"/>
    <s v="6601 Bexar St"/>
    <s v="75215"/>
    <n v="1"/>
    <m/>
    <n v="31"/>
    <n v="31"/>
    <m/>
  </r>
  <r>
    <x v="24"/>
    <x v="0"/>
    <d v="2025-07-10T00:00:00"/>
    <d v="2025-07-10T00:00:00"/>
    <s v="TECH Truck "/>
    <x v="0"/>
    <s v="Dallas Public Library - Forest Green Branch"/>
    <s v="9619 Greenville Ave"/>
    <s v="75243"/>
    <n v="1"/>
    <m/>
    <n v="50"/>
    <n v="50"/>
    <m/>
  </r>
  <r>
    <x v="24"/>
    <x v="0"/>
    <d v="2025-07-10T00:00:00"/>
    <d v="2025-07-10T00:00:00"/>
    <s v="TECH Truck "/>
    <x v="0"/>
    <s v="Dallas Public Library - Hampton-Illinois Branch"/>
    <s v="2951 S Hampton Rd"/>
    <s v="75224"/>
    <n v="1"/>
    <m/>
    <n v="60"/>
    <n v="60"/>
    <m/>
  </r>
  <r>
    <x v="26"/>
    <x v="3"/>
    <d v="2025-07-10T00:00:00"/>
    <d v="2025-07-10T00:00:00"/>
    <s v="RFJF Vol Mtg"/>
    <x v="0"/>
    <s v="TBAAL "/>
    <s v="1309 Canton Street"/>
    <n v="75202"/>
    <n v="1"/>
    <n v="0"/>
    <n v="68"/>
    <n v="68"/>
    <m/>
  </r>
  <r>
    <x v="32"/>
    <x v="8"/>
    <d v="2025-07-10T00:00:00"/>
    <d v="2025-07-10T00:00:00"/>
    <s v="KidFilm/USAFF co-presents Studio Ghibli Fest screening of &quot;Howl's Moving Castle&quot; (presented with the Angelika Dallas)"/>
    <x v="0"/>
    <s v="Angelika Film Center Dallas"/>
    <s v="5321 E Mockingbird Ln"/>
    <n v="75206"/>
    <n v="1"/>
    <n v="24"/>
    <n v="0"/>
    <n v="24"/>
    <m/>
  </r>
  <r>
    <x v="32"/>
    <x v="8"/>
    <d v="2025-07-10T00:00:00"/>
    <d v="2025-07-10T00:00:00"/>
    <s v="USAFF preview member screening of &quot;Don't Let’s Go to the Dogs Tonight&quot;"/>
    <x v="0"/>
    <s v="Angelika Film Center Dallas"/>
    <s v="5321 E Mockingbird Ln"/>
    <n v="75206"/>
    <n v="1"/>
    <n v="0"/>
    <n v="150"/>
    <n v="150"/>
    <m/>
  </r>
  <r>
    <x v="43"/>
    <x v="5"/>
    <d v="2025-07-11T00:00:00"/>
    <d v="2025-07-11T00:00:00"/>
    <s v="Concerts for Seniors - Dallas Area"/>
    <x v="0"/>
    <s v="Vitality Living Preston Hollow: AL"/>
    <s v="11409 N. Central Expressway"/>
    <s v="75243"/>
    <n v="1"/>
    <n v="0"/>
    <n v="10"/>
    <n v="10"/>
    <m/>
  </r>
  <r>
    <x v="43"/>
    <x v="5"/>
    <d v="2025-07-11T00:00:00"/>
    <d v="2025-07-11T00:00:00"/>
    <s v="Concerts for Seniors - Dallas Area"/>
    <x v="0"/>
    <s v="Vitality Living Preston Hollow: AL"/>
    <s v="11409 N. Central Expressway"/>
    <s v="75243"/>
    <n v="1"/>
    <n v="0"/>
    <n v="10"/>
    <n v="10"/>
    <m/>
  </r>
  <r>
    <x v="43"/>
    <x v="5"/>
    <d v="2025-07-11T00:00:00"/>
    <d v="2025-07-11T00:00:00"/>
    <s v="Concerts for Seniors - Dallas Area"/>
    <x v="0"/>
    <s v="Lennwood Nursing Home"/>
    <s v="8017 W. Virginia"/>
    <s v="75237"/>
    <n v="1"/>
    <n v="0"/>
    <n v="10"/>
    <n v="10"/>
    <m/>
  </r>
  <r>
    <x v="43"/>
    <x v="5"/>
    <d v="2025-07-11T00:00:00"/>
    <d v="2025-07-11T00:00:00"/>
    <s v="Concerts for Seniors - Dallas Area"/>
    <x v="0"/>
    <s v="Lennwood Nursing Home"/>
    <s v="8017 W. Virginia"/>
    <s v="75237"/>
    <n v="1"/>
    <n v="0"/>
    <n v="10"/>
    <n v="10"/>
    <m/>
  </r>
  <r>
    <x v="2"/>
    <x v="5"/>
    <d v="2025-07-11T00:00:00"/>
    <d v="2025-07-11T00:00:00"/>
    <s v="Little Window"/>
    <x v="0"/>
    <s v="Arts Mission Oak Cliff"/>
    <s v="410 S Windomere Ave"/>
    <n v="75208"/>
    <n v="1"/>
    <n v="28"/>
    <n v="3"/>
    <n v="31"/>
    <m/>
  </r>
  <r>
    <x v="3"/>
    <x v="5"/>
    <d v="2025-07-11T00:00:00"/>
    <d v="2025-07-20T00:00:00"/>
    <s v="Lux: A Solo Show"/>
    <x v="0"/>
    <n v="723"/>
    <s v="723 Fort Worth Avenue"/>
    <n v="75208"/>
    <n v="6"/>
    <n v="216"/>
    <n v="5"/>
    <n v="221"/>
    <m/>
  </r>
  <r>
    <x v="7"/>
    <x v="0"/>
    <d v="2025-07-11T00:00:00"/>
    <d v="2025-07-11T00:00:00"/>
    <s v="Creative Solutions"/>
    <x v="0"/>
    <s v="Medlock"/>
    <s v="1566 E. Langdon Rd"/>
    <n v="75241"/>
    <n v="1"/>
    <n v="0"/>
    <n v="10"/>
    <n v="10"/>
    <m/>
  </r>
  <r>
    <x v="9"/>
    <x v="0"/>
    <d v="2025-07-11T00:00:00"/>
    <d v="2025-07-11T00:00:00"/>
    <s v="SOY-Mesquite Visual Arts 5-10 years old"/>
    <x v="0"/>
    <s v="Mesquite Art Center"/>
    <s v="1527 N Galloway Ave. Mesquite"/>
    <n v="75149"/>
    <n v="1"/>
    <n v="13"/>
    <m/>
    <n v="13"/>
    <m/>
  </r>
  <r>
    <x v="9"/>
    <x v="0"/>
    <d v="2025-07-11T00:00:00"/>
    <d v="2025-07-11T00:00:00"/>
    <s v="SOY-Mesquite Visual Arts 7-10 years old"/>
    <x v="0"/>
    <s v="Mesquite Art Center"/>
    <s v="1527 N Galloway Ave. Mesquite"/>
    <n v="75149"/>
    <n v="1"/>
    <n v="16"/>
    <m/>
    <n v="16"/>
    <m/>
  </r>
  <r>
    <x v="13"/>
    <x v="5"/>
    <d v="2025-07-11T00:00:00"/>
    <d v="2025-07-20T00:00:00"/>
    <s v="Rodgers and Hammerstein's Cinderella: Youth Edition- public"/>
    <x v="0"/>
    <s v="Rosewood Center for Family Arts"/>
    <s v="5938 Skillman St"/>
    <n v="75231"/>
    <n v="6"/>
    <n v="2219"/>
    <n v="22"/>
    <n v="2241"/>
    <m/>
  </r>
  <r>
    <x v="13"/>
    <x v="3"/>
    <d v="2025-07-11T00:00:00"/>
    <d v="2025-07-20T00:00:00"/>
    <s v="Volunteers- ushers"/>
    <x v="0"/>
    <s v="Rosewood Center for Family Arts"/>
    <s v="5938 Skillman St"/>
    <n v="75231"/>
    <n v="6"/>
    <m/>
    <n v="11"/>
    <n v="11"/>
    <m/>
  </r>
  <r>
    <x v="14"/>
    <x v="0"/>
    <d v="2025-07-11T00:00:00"/>
    <d v="2025-07-11T00:00:00"/>
    <s v="Gallery Talk"/>
    <x v="0"/>
    <s v="The Sixth Floor Museum at Dealey Plaza"/>
    <s v="411 Elm Street"/>
    <n v="75204"/>
    <n v="1"/>
    <n v="0"/>
    <n v="39"/>
    <n v="39"/>
    <m/>
  </r>
  <r>
    <x v="16"/>
    <x v="9"/>
    <d v="2025-07-11T00:00:00"/>
    <d v="2025-07-11T00:00:00"/>
    <s v="Art in Thirty Gallery Talks"/>
    <x v="0"/>
    <s v="Dallas Museum of Art"/>
    <s v="1717 N Harwood"/>
    <n v="75201"/>
    <n v="1"/>
    <m/>
    <n v="24"/>
    <n v="24"/>
    <m/>
  </r>
  <r>
    <x v="16"/>
    <x v="9"/>
    <d v="2025-07-11T00:00:00"/>
    <d v="2025-07-11T00:00:00"/>
    <s v="Senior Program"/>
    <x v="0"/>
    <s v="Dallas Museum of Art"/>
    <s v="1717 N Harwood"/>
    <n v="75201"/>
    <n v="1"/>
    <m/>
    <n v="15"/>
    <n v="15"/>
    <m/>
  </r>
  <r>
    <x v="16"/>
    <x v="9"/>
    <d v="2025-07-11T00:00:00"/>
    <d v="2025-07-11T00:00:00"/>
    <s v="Senior Program"/>
    <x v="0"/>
    <s v="Dallas Museum of Art"/>
    <s v="1717 N Harwood"/>
    <n v="75201"/>
    <n v="1"/>
    <m/>
    <n v="15"/>
    <n v="15"/>
    <m/>
  </r>
  <r>
    <x v="39"/>
    <x v="1"/>
    <d v="2025-07-11T00:00:00"/>
    <d v="2025-07-11T00:00:00"/>
    <s v="Clarinet Choir Rehearsal"/>
    <x v="0"/>
    <s v="Sammons Center for the Arts"/>
    <s v="3630 Harry Hines Blvd."/>
    <n v="75219"/>
    <n v="1"/>
    <n v="0"/>
    <n v="24"/>
    <n v="24"/>
    <m/>
  </r>
  <r>
    <x v="47"/>
    <x v="5"/>
    <d v="2025-07-11T00:00:00"/>
    <d v="2025-07-12T00:00:00"/>
    <s v="Pizcas Performance"/>
    <x v="0"/>
    <s v="Turner House"/>
    <s v="401 N Rosemont Ave, Dallas, TX"/>
    <n v="75208"/>
    <n v="1"/>
    <n v="0"/>
    <n v="9"/>
    <n v="9"/>
    <m/>
  </r>
  <r>
    <x v="26"/>
    <x v="5"/>
    <d v="2025-07-11T00:00:00"/>
    <d v="2025-07-11T00:00:00"/>
    <s v="Poets n Jazz #6"/>
    <x v="0"/>
    <s v="TBAAL "/>
    <s v="1309 Canton Street"/>
    <n v="75202"/>
    <n v="1"/>
    <n v="124"/>
    <n v="0"/>
    <n v="124"/>
    <m/>
  </r>
  <r>
    <x v="26"/>
    <x v="3"/>
    <d v="2025-07-11T00:00:00"/>
    <d v="2025-07-11T00:00:00"/>
    <s v="Omar Tyree Book Signing"/>
    <x v="0"/>
    <s v="TBAAL "/>
    <s v="1309 Canton Street"/>
    <n v="75202"/>
    <n v="1"/>
    <n v="0"/>
    <n v="24"/>
    <n v="24"/>
    <m/>
  </r>
  <r>
    <x v="18"/>
    <x v="5"/>
    <d v="2025-07-11T00:00:00"/>
    <d v="2025-07-11T00:00:00"/>
    <s v="Stand Up Comedy Night"/>
    <x v="0"/>
    <s v="La Cantera Arts Conservatory"/>
    <s v="1050 N Westmoreland #328"/>
    <n v="75211"/>
    <n v="1"/>
    <n v="0"/>
    <n v="18"/>
    <n v="18"/>
    <m/>
  </r>
  <r>
    <x v="43"/>
    <x v="5"/>
    <d v="2025-07-12T00:00:00"/>
    <d v="2025-07-12T00:00:00"/>
    <s v="Concerts for Seniors - Dallas Area"/>
    <x v="0"/>
    <s v="Skyline Nursing Center"/>
    <s v="3326 Burgoyne Street"/>
    <s v="75233"/>
    <n v="1"/>
    <n v="0"/>
    <n v="42"/>
    <n v="42"/>
    <m/>
  </r>
  <r>
    <x v="43"/>
    <x v="5"/>
    <d v="2025-07-12T00:00:00"/>
    <d v="2025-07-12T00:00:00"/>
    <s v="Concerts for Seniors - Dallas Area"/>
    <x v="0"/>
    <s v="Skyline Nursing Center"/>
    <s v="3326 Burgoyne Street"/>
    <s v="75233"/>
    <n v="1"/>
    <n v="0"/>
    <n v="42"/>
    <n v="42"/>
    <m/>
  </r>
  <r>
    <x v="37"/>
    <x v="0"/>
    <d v="2025-07-12T00:00:00"/>
    <d v="2025-07-12T00:00:00"/>
    <s v="Saturday Stone Soup"/>
    <x v="1"/>
    <s v="Virtual"/>
    <s v="Virtual"/>
    <s v="Virtual"/>
    <n v="1"/>
    <n v="0"/>
    <n v="8"/>
    <n v="8"/>
    <m/>
  </r>
  <r>
    <x v="45"/>
    <x v="10"/>
    <s v="N/A"/>
    <s v="N/A"/>
    <s v="NO EVENTS JULY 2025"/>
    <x v="2"/>
    <m/>
    <m/>
    <m/>
    <m/>
    <m/>
    <m/>
    <n v="0"/>
    <m/>
  </r>
  <r>
    <x v="0"/>
    <x v="0"/>
    <d v="2025-07-12T00:00:00"/>
    <d v="2025-07-12T00:00:00"/>
    <s v="ANMBF Dance Academy Ballet Folklorico Toddlers 9:30 AM"/>
    <x v="0"/>
    <s v="Anita Martinez Recreation Center"/>
    <s v="3212 N Winnetka Ave, Dallas, TX 75212"/>
    <m/>
    <n v="1"/>
    <n v="7"/>
    <n v="0"/>
    <n v="7"/>
    <m/>
  </r>
  <r>
    <x v="0"/>
    <x v="0"/>
    <d v="2025-07-12T00:00:00"/>
    <d v="2025-07-12T00:00:00"/>
    <s v="ANMBF Dance Academy Ballet Folklorico Kids 10:30 AM"/>
    <x v="0"/>
    <s v="Anita Martinez Recreation Center"/>
    <s v="3212 N Winnetka Ave, Dallas, TX 75212"/>
    <m/>
    <n v="1"/>
    <n v="3"/>
    <n v="0"/>
    <n v="3"/>
    <m/>
  </r>
  <r>
    <x v="2"/>
    <x v="0"/>
    <d v="2025-07-12T00:00:00"/>
    <d v="2025-07-12T00:00:00"/>
    <s v="Meditative Expressions"/>
    <x v="0"/>
    <s v="Arts Mission Oak Cliff"/>
    <s v="410 S Windomere Ave"/>
    <n v="75208"/>
    <n v="1"/>
    <m/>
    <n v="3"/>
    <n v="3"/>
    <n v="13"/>
  </r>
  <r>
    <x v="2"/>
    <x v="0"/>
    <d v="2025-07-12T00:00:00"/>
    <d v="2025-07-26T00:00:00"/>
    <s v="Baby Ballet"/>
    <x v="0"/>
    <s v="Arts Mission Oak Cliff"/>
    <s v="410 S Windomere Ave"/>
    <n v="75208"/>
    <n v="3"/>
    <n v="6"/>
    <m/>
    <n v="6"/>
    <m/>
  </r>
  <r>
    <x v="13"/>
    <x v="1"/>
    <d v="2025-07-12T00:00:00"/>
    <d v="2025-07-15T00:00:00"/>
    <s v="The Pigeon Gets A Big Time Holiday Extravaganza!- auditions"/>
    <x v="0"/>
    <s v="Rosewood Center for Family Arts"/>
    <s v="5938 Skillman St"/>
    <n v="75231"/>
    <n v="2"/>
    <m/>
    <n v="48"/>
    <n v="48"/>
    <m/>
  </r>
  <r>
    <x v="15"/>
    <x v="3"/>
    <d v="2025-07-12T00:00:00"/>
    <d v="2025-07-12T00:00:00"/>
    <s v="Wedding"/>
    <x v="0"/>
    <s v="Hall of State"/>
    <s v="3939 Grand Avenue"/>
    <n v="75210"/>
    <n v="1"/>
    <s v="X"/>
    <n v="269"/>
    <n v="269"/>
    <m/>
  </r>
  <r>
    <x v="16"/>
    <x v="0"/>
    <d v="2025-07-12T00:00:00"/>
    <d v="2025-07-12T00:00:00"/>
    <s v="Citywide Youth Program"/>
    <x v="0"/>
    <s v="Oak Cliff Cultural Center"/>
    <s v="223 Jefferson Blvd"/>
    <n v="75208"/>
    <n v="1"/>
    <m/>
    <n v="60"/>
    <n v="60"/>
    <m/>
  </r>
  <r>
    <x v="16"/>
    <x v="0"/>
    <d v="2025-07-12T00:00:00"/>
    <d v="2025-07-12T00:00:00"/>
    <s v="Family Workshop"/>
    <x v="0"/>
    <s v="Dallas Museum of Art"/>
    <s v="1717 N Harwood"/>
    <n v="75201"/>
    <n v="1"/>
    <n v="30"/>
    <m/>
    <n v="30"/>
    <n v="14"/>
  </r>
  <r>
    <x v="20"/>
    <x v="0"/>
    <d v="2025-07-12T00:00:00"/>
    <d v="2025-07-26T00:00:00"/>
    <s v="Freedom School"/>
    <x v="0"/>
    <s v="African American Museum"/>
    <s v="3536 Grand Avenue"/>
    <n v="75210"/>
    <n v="3"/>
    <n v="58"/>
    <s v=" "/>
    <n v="58"/>
    <m/>
  </r>
  <r>
    <x v="20"/>
    <x v="8"/>
    <d v="2025-07-12T00:00:00"/>
    <d v="2025-07-12T00:00:00"/>
    <s v="Aurora - ArtQuest"/>
    <x v="0"/>
    <s v="African American Museum"/>
    <s v="3536 Grand Avenue"/>
    <n v="75210"/>
    <n v="1"/>
    <m/>
    <n v="329"/>
    <n v="329"/>
    <m/>
  </r>
  <r>
    <x v="24"/>
    <x v="0"/>
    <d v="2025-07-12T00:00:00"/>
    <d v="2025-07-12T00:00:00"/>
    <s v="TECH Truck "/>
    <x v="0"/>
    <s v="Dallas Public Library - Oak Lawn Branch"/>
    <s v="4100 Cedar Springs Rd"/>
    <s v="75219"/>
    <n v="1"/>
    <m/>
    <n v="6"/>
    <n v="6"/>
    <m/>
  </r>
  <r>
    <x v="49"/>
    <x v="1"/>
    <d v="2025-07-12T00:00:00"/>
    <d v="2025-07-12T00:00:00"/>
    <s v="Bandan Koro Rehearsal "/>
    <x v="0"/>
    <s v="Sammons Center for the Arts"/>
    <s v="3630 Harry Hines Blvd"/>
    <n v="75219"/>
    <n v="1"/>
    <n v="0"/>
    <n v="20"/>
    <n v="20"/>
    <m/>
  </r>
  <r>
    <x v="49"/>
    <x v="0"/>
    <d v="2025-07-12T00:00:00"/>
    <d v="2025-07-12T00:00:00"/>
    <s v="BK Saturdays - Bandan Koro Community Class "/>
    <x v="0"/>
    <s v="Sammons Center for the Arts"/>
    <s v="3630 Harry Hines Blvd"/>
    <n v="75219"/>
    <n v="1"/>
    <n v="0"/>
    <n v="45"/>
    <n v="45"/>
    <m/>
  </r>
  <r>
    <x v="26"/>
    <x v="5"/>
    <d v="2025-07-12T00:00:00"/>
    <d v="2025-07-12T00:00:00"/>
    <s v="Poets n Jazz #6"/>
    <x v="0"/>
    <s v="TBAAL "/>
    <s v="1309 Canton Street"/>
    <n v="75202"/>
    <n v="1"/>
    <n v="168"/>
    <n v="0"/>
    <n v="168"/>
    <m/>
  </r>
  <r>
    <x v="37"/>
    <x v="0"/>
    <d v="2025-07-12T00:00:00"/>
    <d v="2025-07-12T00:00:00"/>
    <s v="2425-141A Interesting People at Parties with Bahar Momeni"/>
    <x v="0"/>
    <s v="The Writer's Garret"/>
    <s v="215 S. Tyler St."/>
    <n v="75208"/>
    <n v="1"/>
    <n v="8"/>
    <n v="8"/>
    <n v="16"/>
    <m/>
  </r>
  <r>
    <x v="37"/>
    <x v="0"/>
    <d v="2025-07-12T00:00:00"/>
    <d v="2025-07-12T00:00:00"/>
    <s v="2425-183RW Rail Writers to The African American Museum with Not My Son"/>
    <x v="0"/>
    <s v="Buckner Station "/>
    <s v="8008 Elam Rd, Dallas"/>
    <n v="75217"/>
    <n v="1"/>
    <n v="0"/>
    <n v="20"/>
    <n v="20"/>
    <m/>
  </r>
  <r>
    <x v="32"/>
    <x v="8"/>
    <d v="2025-07-12T00:00:00"/>
    <d v="2025-07-12T00:00:00"/>
    <s v="KidFilm/USAFF preview screening of &quot;Smurfs&quot; (with local Rec Centers in attendance)"/>
    <x v="0"/>
    <s v="NorthPark AMC"/>
    <s v="8687 N Central Expwy"/>
    <n v="75225"/>
    <n v="1"/>
    <n v="0"/>
    <n v="300"/>
    <n v="300"/>
    <m/>
  </r>
  <r>
    <x v="32"/>
    <x v="8"/>
    <d v="2025-07-12T00:00:00"/>
    <d v="2025-07-12T00:00:00"/>
    <s v="USAFF co-presents Harry Potter series screening of &quot;Harry Potter and the Chamber of Secrets&quot; (presented with the Angelika Dallas)"/>
    <x v="0"/>
    <s v="Angelika Film Center Dallas"/>
    <s v="5321 E Mockingbird Ln"/>
    <n v="75206"/>
    <n v="1"/>
    <n v="29"/>
    <n v="0"/>
    <n v="29"/>
    <m/>
  </r>
  <r>
    <x v="2"/>
    <x v="0"/>
    <d v="2025-07-13T00:00:00"/>
    <d v="2025-07-13T00:00:00"/>
    <s v="Collective Reflections Movement Workshop"/>
    <x v="0"/>
    <s v="Arts Mission Oak Cliff"/>
    <s v="410 S Windomere Ave"/>
    <n v="75208"/>
    <n v="1"/>
    <n v="8"/>
    <m/>
    <n v="8"/>
    <m/>
  </r>
  <r>
    <x v="6"/>
    <x v="5"/>
    <d v="2025-07-13T00:00:00"/>
    <d v="2025-07-13T00:00:00"/>
    <s v="Basically Beethoven Festival Concert 1 &quot;Preludes&quot;"/>
    <x v="0"/>
    <s v="Moody Performance Hall"/>
    <s v="2520 Flora St"/>
    <n v="75201"/>
    <n v="1"/>
    <n v="0"/>
    <n v="639"/>
    <n v="639"/>
    <m/>
  </r>
  <r>
    <x v="40"/>
    <x v="3"/>
    <d v="2025-07-13T00:00:00"/>
    <d v="2025-07-13T00:00:00"/>
    <s v="Public screening of the documentary &quot;Choral Singing in America&quot;, followed by a panel discussion with DFW Artistic Directors"/>
    <x v="0"/>
    <s v="First Presbyterian Church of Dallas"/>
    <s v="1835 Young St."/>
    <n v="75201"/>
    <n v="1"/>
    <n v="80"/>
    <n v="40"/>
    <n v="120"/>
    <m/>
  </r>
  <r>
    <x v="32"/>
    <x v="8"/>
    <d v="2025-07-13T00:00:00"/>
    <d v="2025-07-13T00:00:00"/>
    <s v="USAFF co-presents Sunday Epics series screening of &quot;The Lord of the Rings: The Fellowship of the Rings&quot; (presented with the Angelika Dallas)"/>
    <x v="0"/>
    <s v="Angelika Film Center Dallas"/>
    <s v="5321 E Mockingbird Ln"/>
    <n v="75206"/>
    <n v="1"/>
    <n v="72"/>
    <n v="0"/>
    <n v="72"/>
    <m/>
  </r>
  <r>
    <x v="43"/>
    <x v="5"/>
    <d v="2025-07-14T00:00:00"/>
    <d v="2025-07-14T00:00:00"/>
    <s v="Concerts for Seniors - Dallas Area"/>
    <x v="0"/>
    <s v="Emeritus Senior Center Mt View College"/>
    <s v="4849 W. Illinois Ave."/>
    <s v="75211"/>
    <n v="1"/>
    <n v="0"/>
    <n v="30"/>
    <n v="30"/>
    <m/>
  </r>
  <r>
    <x v="43"/>
    <x v="5"/>
    <d v="2025-07-14T00:00:00"/>
    <d v="2025-07-14T00:00:00"/>
    <s v="Concerts for Seniors - Dallas Area"/>
    <x v="0"/>
    <s v="Emeritus Senior Center Mt View College"/>
    <s v="4849 W. Illinois Ave."/>
    <s v="75211"/>
    <n v="1"/>
    <n v="0"/>
    <n v="30"/>
    <n v="30"/>
    <m/>
  </r>
  <r>
    <x v="7"/>
    <x v="0"/>
    <d v="2025-07-14T00:00:00"/>
    <d v="2025-07-14T00:00:00"/>
    <s v="D8/ADSY - Multi/All Clients"/>
    <x v="1"/>
    <s v="Virtual"/>
    <s v="Virtual"/>
    <s v="Virtual"/>
    <n v="1"/>
    <n v="0"/>
    <n v="7"/>
    <n v="7"/>
    <m/>
  </r>
  <r>
    <x v="1"/>
    <x v="0"/>
    <d v="2025-07-14T00:00:00"/>
    <d v="2025-07-18T00:00:00"/>
    <s v="Streamliners Enrichment "/>
    <x v="0"/>
    <s v="Uplift Atlas"/>
    <s v="4600 Bryan St, Dallas, TX"/>
    <n v="75204"/>
    <n v="10"/>
    <n v="140"/>
    <m/>
    <n v="140"/>
    <m/>
  </r>
  <r>
    <x v="1"/>
    <x v="1"/>
    <d v="2025-07-14T00:00:00"/>
    <d v="2025-07-16T00:00:00"/>
    <s v="Rehearsal"/>
    <x v="0"/>
    <s v="Owenwood"/>
    <s v="1451 John West Rd. Dallas, TX "/>
    <n v="75228"/>
    <n v="4"/>
    <m/>
    <n v="44"/>
    <n v="44"/>
    <m/>
  </r>
  <r>
    <x v="9"/>
    <x v="5"/>
    <d v="2025-07-14T00:00:00"/>
    <d v="2025-07-14T00:00:00"/>
    <s v="Mariachi New Play Workshop"/>
    <x v="0"/>
    <s v="Latino Culturl Center"/>
    <s v="2600 Live Oak Dallas"/>
    <n v="75219"/>
    <n v="1"/>
    <m/>
    <n v="7"/>
    <n v="7"/>
    <m/>
  </r>
  <r>
    <x v="9"/>
    <x v="0"/>
    <d v="2025-07-14T00:00:00"/>
    <d v="2025-07-14T00:00:00"/>
    <s v="SOY-Mesquite Dance  5-10 years old"/>
    <x v="0"/>
    <s v="Mesquite Art Center"/>
    <s v="1527 N Galloway Ave. Mesquite"/>
    <n v="75149"/>
    <n v="1"/>
    <n v="21"/>
    <m/>
    <n v="21"/>
    <m/>
  </r>
  <r>
    <x v="9"/>
    <x v="0"/>
    <d v="2025-07-14T00:00:00"/>
    <d v="2025-07-14T00:00:00"/>
    <s v="SOY-Mesquite Dance- 11-16-10 years old"/>
    <x v="0"/>
    <s v="Mesquite Art Center"/>
    <s v="1527 N Galloway Ave. Mesquite"/>
    <n v="75149"/>
    <n v="1"/>
    <n v="16"/>
    <m/>
    <n v="16"/>
    <m/>
  </r>
  <r>
    <x v="50"/>
    <x v="2"/>
    <d v="2025-07-14T00:00:00"/>
    <d v="2025-07-18T00:00:00"/>
    <s v="Film Photography"/>
    <x v="0"/>
    <s v="Color Me Empowered HQ"/>
    <s v="2101 West Clarendon"/>
    <n v="75208"/>
    <n v="10"/>
    <n v="0"/>
    <n v="19"/>
    <n v="19"/>
    <m/>
  </r>
  <r>
    <x v="14"/>
    <x v="9"/>
    <d v="2025-07-14T00:00:00"/>
    <d v="2025-07-14T00:00:00"/>
    <s v="Tarrant County College"/>
    <x v="0"/>
    <s v="The Sixth Floor Museum at Dealey Plaza"/>
    <s v="411 Elm Street"/>
    <n v="75204"/>
    <n v="1"/>
    <n v="13"/>
    <n v="2"/>
    <n v="15"/>
    <m/>
  </r>
  <r>
    <x v="16"/>
    <x v="0"/>
    <d v="2025-07-14T00:00:00"/>
    <d v="2025-07-14T00:00:00"/>
    <s v="Citywide Youth Program"/>
    <x v="0"/>
    <s v="Boys &amp; Girls Clubs - Oak Cliff"/>
    <s v="2907 Linfield Rd"/>
    <n v="75216"/>
    <n v="1"/>
    <m/>
    <n v="35"/>
    <n v="35"/>
    <m/>
  </r>
  <r>
    <x v="16"/>
    <x v="0"/>
    <d v="2025-07-14T00:00:00"/>
    <d v="2025-07-14T00:00:00"/>
    <s v="Art Babies"/>
    <x v="0"/>
    <s v="Dallas Museum of Art"/>
    <s v="1717 N Harwood"/>
    <n v="75201"/>
    <n v="3"/>
    <n v="65"/>
    <m/>
    <n v="65"/>
    <m/>
  </r>
  <r>
    <x v="16"/>
    <x v="2"/>
    <d v="2025-07-14T00:00:00"/>
    <d v="2025-07-18T00:00:00"/>
    <s v="Summer Camp"/>
    <x v="0"/>
    <s v="Dallas Museum of Art"/>
    <s v="1717 N Harwood"/>
    <n v="75201"/>
    <n v="5"/>
    <n v="13"/>
    <m/>
    <n v="13"/>
    <m/>
  </r>
  <r>
    <x v="16"/>
    <x v="2"/>
    <d v="2025-07-14T00:00:00"/>
    <d v="2025-07-18T00:00:00"/>
    <s v="Summer Camp"/>
    <x v="0"/>
    <s v="Dallas Museum of Art"/>
    <s v="1717 N Harwood"/>
    <n v="75201"/>
    <n v="5"/>
    <n v="13"/>
    <m/>
    <n v="13"/>
    <m/>
  </r>
  <r>
    <x v="16"/>
    <x v="2"/>
    <d v="2025-07-14T00:00:00"/>
    <d v="2025-07-18T00:00:00"/>
    <s v="Summer Camp"/>
    <x v="0"/>
    <s v="Dallas Museum of Art"/>
    <s v="1717 N Harwood"/>
    <n v="75201"/>
    <n v="5"/>
    <n v="12"/>
    <m/>
    <n v="12"/>
    <m/>
  </r>
  <r>
    <x v="16"/>
    <x v="2"/>
    <d v="2025-07-14T00:00:00"/>
    <d v="2025-07-18T00:00:00"/>
    <s v="Summer Camp"/>
    <x v="0"/>
    <s v="Dallas Museum of Art"/>
    <s v="1717 N Harwood"/>
    <n v="75201"/>
    <n v="5"/>
    <n v="12"/>
    <m/>
    <n v="12"/>
    <m/>
  </r>
  <r>
    <x v="19"/>
    <x v="2"/>
    <d v="2025-07-14T00:00:00"/>
    <d v="2025-07-25T00:00:00"/>
    <s v="Summer Musical Theater Camp"/>
    <x v="0"/>
    <s v="Fair Park - Briscoe Carpenter Livestock Center"/>
    <s v="1403 Washington Street"/>
    <n v="75210"/>
    <n v="10"/>
    <n v="0"/>
    <n v="48"/>
    <n v="48"/>
    <m/>
  </r>
  <r>
    <x v="21"/>
    <x v="2"/>
    <d v="2025-07-14T00:00:00"/>
    <d v="2025-07-17T00:00:00"/>
    <s v="Discover Music "/>
    <x v="0"/>
    <s v="Brother Bill's Helping Hand"/>
    <s v="3906 N. Westmoreland Rd."/>
    <n v="75212"/>
    <n v="1"/>
    <n v="0"/>
    <n v="25"/>
    <n v="25"/>
    <m/>
  </r>
  <r>
    <x v="21"/>
    <x v="2"/>
    <d v="2025-07-14T00:00:00"/>
    <d v="2025-07-18T00:00:00"/>
    <s v="Discover Theater"/>
    <x v="0"/>
    <s v="Uplift Infinity"/>
    <s v="1401 S. MacArthur Blvd"/>
    <n v="75060"/>
    <n v="3"/>
    <n v="0"/>
    <n v="25"/>
    <n v="25"/>
    <m/>
  </r>
  <r>
    <x v="21"/>
    <x v="2"/>
    <d v="2025-07-14T00:00:00"/>
    <d v="2025-07-18T00:00:00"/>
    <s v="Discover Art"/>
    <x v="0"/>
    <s v="Uplift Gradus"/>
    <s v="121 Seahawk,  DeSoto"/>
    <n v="75115"/>
    <n v="2"/>
    <n v="0"/>
    <n v="25"/>
    <n v="25"/>
    <m/>
  </r>
  <r>
    <x v="21"/>
    <x v="2"/>
    <d v="2025-07-14T00:00:00"/>
    <d v="2025-07-18T00:00:00"/>
    <s v="Discover Theater"/>
    <x v="0"/>
    <s v="Uplift Gradus"/>
    <s v="121 Seahawk,  DeSoto"/>
    <n v="75115"/>
    <n v="3"/>
    <n v="0"/>
    <n v="25"/>
    <n v="25"/>
    <m/>
  </r>
  <r>
    <x v="51"/>
    <x v="0"/>
    <d v="2025-07-14T00:00:00"/>
    <d v="2025-07-15T00:00:00"/>
    <s v="Illuminated Voices Spoken Word Poetry Workshops"/>
    <x v="0"/>
    <s v="OutLoud Dallas"/>
    <s v="3137 Irving Blvd "/>
    <n v="75247"/>
    <n v="2"/>
    <n v="0"/>
    <n v="19"/>
    <n v="19"/>
    <m/>
  </r>
  <r>
    <x v="24"/>
    <x v="0"/>
    <d v="2025-07-14T00:00:00"/>
    <d v="2025-07-14T00:00:00"/>
    <s v="Outreach Lab: Creature Features"/>
    <x v="0"/>
    <s v="Uplift Atlas Preparatory"/>
    <s v="4600 Bryan Street"/>
    <s v="75204"/>
    <n v="1"/>
    <m/>
    <n v="26"/>
    <n v="26"/>
    <m/>
  </r>
  <r>
    <x v="24"/>
    <x v="0"/>
    <d v="2025-07-14T00:00:00"/>
    <d v="2025-07-14T00:00:00"/>
    <s v="Outreach Lab: What's the Matter"/>
    <x v="0"/>
    <s v="Uplift Atlas Preparatory"/>
    <s v="4600 Bryan Street"/>
    <s v="75204"/>
    <n v="1"/>
    <m/>
    <n v="26"/>
    <n v="26"/>
    <m/>
  </r>
  <r>
    <x v="47"/>
    <x v="0"/>
    <d v="2025-07-14T00:00:00"/>
    <d v="2025-07-19T00:00:00"/>
    <s v="Playground Acting Workshop for Adults"/>
    <x v="0"/>
    <s v="TD Studio"/>
    <s v="1230 Riverbend Tr. "/>
    <n v="75247"/>
    <n v="5"/>
    <n v="16"/>
    <n v="0"/>
    <n v="16"/>
    <m/>
  </r>
  <r>
    <x v="41"/>
    <x v="0"/>
    <d v="2025-07-14T00:00:00"/>
    <d v="2025-07-14T00:00:00"/>
    <s v="Stories That Heal"/>
    <x v="0"/>
    <s v="Bishop Arts Theatre"/>
    <s v="215 S Tyler Street"/>
    <n v="75208"/>
    <n v="1"/>
    <m/>
    <n v="5"/>
    <n v="5"/>
    <m/>
  </r>
  <r>
    <x v="26"/>
    <x v="7"/>
    <d v="2025-07-14T00:00:00"/>
    <d v="2025-07-20T00:00:00"/>
    <s v="History of TBAAL"/>
    <x v="0"/>
    <s v="TBAAL "/>
    <s v="1309 Canton Street"/>
    <n v="75202"/>
    <n v="1"/>
    <n v="0"/>
    <n v="624"/>
    <n v="624"/>
    <m/>
  </r>
  <r>
    <x v="46"/>
    <x v="3"/>
    <d v="2025-07-14T00:00:00"/>
    <d v="2025-07-14T00:00:00"/>
    <s v="Board Meeting"/>
    <x v="0"/>
    <s v="Board Member Home"/>
    <s v="3309 N Haskell Ave."/>
    <n v="75204"/>
    <n v="1"/>
    <n v="0"/>
    <n v="16"/>
    <n v="16"/>
    <m/>
  </r>
  <r>
    <x v="37"/>
    <x v="2"/>
    <d v="2025-07-14T00:00:00"/>
    <d v="2025-07-18T00:00:00"/>
    <s v="2425-163W SummerRise Camp "/>
    <x v="0"/>
    <s v="Uplift Atlas  Preparatory School"/>
    <s v="4600 Bryan Street"/>
    <n v="75204"/>
    <n v="4"/>
    <n v="0"/>
    <n v="12"/>
    <n v="12"/>
    <m/>
  </r>
  <r>
    <x v="37"/>
    <x v="2"/>
    <d v="2025-07-14T00:00:00"/>
    <d v="2025-07-18T00:00:00"/>
    <s v="2425-163W SummerRise Camp "/>
    <x v="0"/>
    <s v="Uplift Atlas  Preparatory School"/>
    <s v="4600 Bryan Street"/>
    <n v="75204"/>
    <n v="4"/>
    <n v="0"/>
    <n v="14"/>
    <n v="14"/>
    <m/>
  </r>
  <r>
    <x v="30"/>
    <x v="0"/>
    <d v="2025-07-14T00:00:00"/>
    <d v="2025-07-14T00:00:00"/>
    <s v="Fight Night (stage combat training)"/>
    <x v="0"/>
    <s v="Norma Young Arena Stage"/>
    <s v="2688 Laclede St., #120"/>
    <n v="75201"/>
    <n v="1"/>
    <n v="10"/>
    <n v="0"/>
    <n v="10"/>
    <m/>
  </r>
  <r>
    <x v="48"/>
    <x v="3"/>
    <d v="2025-07-15T00:00:00"/>
    <d v="2025-07-15T00:00:00"/>
    <s v="PFF Youth Leadership Program"/>
    <x v="1"/>
    <s v="Zoom"/>
    <s v="-"/>
    <s v="-"/>
    <n v="1"/>
    <n v="0"/>
    <n v="3"/>
    <n v="3"/>
    <m/>
  </r>
  <r>
    <x v="16"/>
    <x v="5"/>
    <d v="2025-07-15T00:00:00"/>
    <d v="2025-07-15T00:00:00"/>
    <s v="Arts &amp; Letters Live"/>
    <x v="1"/>
    <s v="YouTube"/>
    <s v="Virtual"/>
    <s v="Virtual"/>
    <n v="1"/>
    <n v="15"/>
    <m/>
    <n v="15"/>
    <m/>
  </r>
  <r>
    <x v="43"/>
    <x v="5"/>
    <d v="2025-07-15T00:00:00"/>
    <d v="2025-07-15T00:00:00"/>
    <s v="Concerts for Seniors - Dallas Area"/>
    <x v="0"/>
    <s v="Lakewest Rehabilitation and Skilled Care"/>
    <s v="2450 Bickers Street"/>
    <s v="75212"/>
    <n v="1"/>
    <n v="0"/>
    <n v="27"/>
    <n v="27"/>
    <m/>
  </r>
  <r>
    <x v="43"/>
    <x v="5"/>
    <d v="2025-07-15T00:00:00"/>
    <d v="2025-07-15T00:00:00"/>
    <s v="Concerts for Seniors - Dallas Area"/>
    <x v="0"/>
    <s v="Lakewest Rehabilitation and Skilled Care"/>
    <s v="2450 Bickers Street"/>
    <s v="75212"/>
    <n v="1"/>
    <n v="0"/>
    <n v="27"/>
    <n v="27"/>
    <m/>
  </r>
  <r>
    <x v="0"/>
    <x v="0"/>
    <d v="2025-07-15T00:00:00"/>
    <d v="2025-07-15T00:00:00"/>
    <s v="Zumba Gold"/>
    <x v="1"/>
    <s v="Zoom"/>
    <s v="Online"/>
    <m/>
    <n v="1"/>
    <n v="12"/>
    <n v="1550"/>
    <n v="1562"/>
    <m/>
  </r>
  <r>
    <x v="9"/>
    <x v="5"/>
    <d v="2025-07-15T00:00:00"/>
    <d v="2025-07-15T00:00:00"/>
    <s v="Mariachi New Play Workshop"/>
    <x v="0"/>
    <s v="Latino Culturl Center"/>
    <s v="2600 Live Oak Dallas"/>
    <n v="75219"/>
    <n v="1"/>
    <m/>
    <n v="7"/>
    <n v="7"/>
    <m/>
  </r>
  <r>
    <x v="9"/>
    <x v="0"/>
    <d v="2025-07-15T00:00:00"/>
    <d v="2025-07-15T00:00:00"/>
    <s v="SOY-Mesquite Dance  5-10 years old"/>
    <x v="0"/>
    <s v="Mesquite Art Center"/>
    <s v="1527 N Galloway Ave. Mesquite"/>
    <n v="75149"/>
    <n v="1"/>
    <n v="19"/>
    <m/>
    <n v="19"/>
    <m/>
  </r>
  <r>
    <x v="9"/>
    <x v="0"/>
    <d v="2025-07-15T00:00:00"/>
    <d v="2025-07-15T00:00:00"/>
    <s v="SOY-Mesquite Dance- 11-16-10 years old"/>
    <x v="0"/>
    <s v="Mesquite Art Center"/>
    <s v="1527 N Galloway Ave. Mesquite"/>
    <n v="75149"/>
    <n v="1"/>
    <n v="18"/>
    <m/>
    <n v="18"/>
    <m/>
  </r>
  <r>
    <x v="16"/>
    <x v="5"/>
    <d v="2025-07-15T00:00:00"/>
    <d v="2025-07-15T00:00:00"/>
    <s v="Arts &amp; Letters Live"/>
    <x v="0"/>
    <s v="Dallas Museum of Art"/>
    <s v="1717 N Harwood"/>
    <n v="75201"/>
    <n v="1"/>
    <n v="160"/>
    <m/>
    <n v="160"/>
    <m/>
  </r>
  <r>
    <x v="21"/>
    <x v="0"/>
    <d v="2025-07-15T00:00:00"/>
    <d v="2025-07-15T00:00:00"/>
    <s v="Discover Art"/>
    <x v="0"/>
    <s v="Moss Haven Elementary School "/>
    <s v="9602 Mos Farm Ln."/>
    <n v="75243"/>
    <n v="1"/>
    <n v="0"/>
    <n v="25"/>
    <n v="25"/>
    <m/>
  </r>
  <r>
    <x v="22"/>
    <x v="2"/>
    <d v="2025-07-15T00:00:00"/>
    <d v="2025-07-18T00:00:00"/>
    <s v="Destination Dallas 2025"/>
    <x v="0"/>
    <s v="Nasher Sculpture Center"/>
    <s v="2001 Flora St. "/>
    <n v="75201"/>
    <n v="4"/>
    <m/>
    <n v="153"/>
    <n v="153"/>
    <m/>
  </r>
  <r>
    <x v="24"/>
    <x v="0"/>
    <d v="2025-07-15T00:00:00"/>
    <d v="2025-07-15T00:00:00"/>
    <s v="Outreach Lab: Adapt to Survive 2.0"/>
    <x v="0"/>
    <s v="Uplift Atlas Preparatory"/>
    <s v="4600 Bryan Street"/>
    <s v="75204"/>
    <n v="1"/>
    <m/>
    <n v="26"/>
    <n v="26"/>
    <m/>
  </r>
  <r>
    <x v="24"/>
    <x v="0"/>
    <d v="2025-07-15T00:00:00"/>
    <d v="2025-07-15T00:00:00"/>
    <s v="Outreach Lab: Air and Weather"/>
    <x v="0"/>
    <s v="Uplift Atlas Preparatory"/>
    <s v="4600 Bryan Street"/>
    <s v="75204"/>
    <n v="1"/>
    <m/>
    <n v="26"/>
    <n v="26"/>
    <m/>
  </r>
  <r>
    <x v="24"/>
    <x v="0"/>
    <d v="2025-07-15T00:00:00"/>
    <d v="2025-07-15T00:00:00"/>
    <s v="Outreach Lab: Electrical Exploration"/>
    <x v="0"/>
    <s v="Eloise Lundy Recreation Center"/>
    <s v="1228 Sabine Street"/>
    <s v="75203"/>
    <n v="1"/>
    <m/>
    <n v="21"/>
    <n v="21"/>
    <m/>
  </r>
  <r>
    <x v="24"/>
    <x v="0"/>
    <d v="2025-07-15T00:00:00"/>
    <d v="2025-07-15T00:00:00"/>
    <s v="TECH Truck "/>
    <x v="0"/>
    <s v="Dallas Public Library - Audelia Road Branch"/>
    <s v="10045 Audelia Rd"/>
    <s v="75238"/>
    <n v="1"/>
    <m/>
    <n v="30"/>
    <n v="30"/>
    <m/>
  </r>
  <r>
    <x v="26"/>
    <x v="3"/>
    <d v="2025-07-15T00:00:00"/>
    <d v="2025-07-15T00:00:00"/>
    <s v="National Singing Quartet Conf. Mtg"/>
    <x v="0"/>
    <s v="TBAAL "/>
    <s v="1309 Canton Street"/>
    <n v="75202"/>
    <n v="1"/>
    <n v="0"/>
    <n v="28"/>
    <n v="28"/>
    <n v="11"/>
  </r>
  <r>
    <x v="37"/>
    <x v="0"/>
    <d v="2025-07-15T00:00:00"/>
    <d v="2025-07-15T00:00:00"/>
    <s v="2425-175RW Rail Writers with Jubilee Park to DART Headquarters and Architecture Design Exchange"/>
    <x v="0"/>
    <s v="Martin Luther King Jr. Station"/>
    <s v="1412 S. Trunk Ave"/>
    <n v="75210"/>
    <n v="1"/>
    <n v="0"/>
    <n v="17"/>
    <n v="17"/>
    <m/>
  </r>
  <r>
    <x v="37"/>
    <x v="0"/>
    <d v="2025-07-15T00:00:00"/>
    <d v="2025-07-15T00:00:00"/>
    <s v="2425-176RW Rail Writers with Jubilee Park to DART Headquarters and Architecture Design Exchange"/>
    <x v="0"/>
    <s v="Martin Luther King Jr. Station"/>
    <s v="1412 S. Trunk Ave"/>
    <n v="75210"/>
    <n v="1"/>
    <n v="0"/>
    <n v="16"/>
    <n v="16"/>
    <m/>
  </r>
  <r>
    <x v="37"/>
    <x v="0"/>
    <d v="2025-07-15T00:00:00"/>
    <d v="2025-07-15T00:00:00"/>
    <s v="2425-177RW Rail Writers with Jubilee Park to DART Headquarters and Architecture Design Exchange"/>
    <x v="0"/>
    <s v="Martin Luther King Jr. Station"/>
    <s v="1412 S. Trunk Ave"/>
    <n v="75210"/>
    <n v="1"/>
    <n v="0"/>
    <n v="16"/>
    <n v="16"/>
    <m/>
  </r>
  <r>
    <x v="31"/>
    <x v="1"/>
    <d v="2025-07-15T00:00:00"/>
    <d v="2025-07-15T00:00:00"/>
    <s v="Groundless Ground Rehearsal"/>
    <x v="0"/>
    <s v="First Presbyterian Church"/>
    <s v="1835 Young Street"/>
    <n v="75201"/>
    <n v="1"/>
    <n v="200"/>
    <n v="0"/>
    <n v="200"/>
    <m/>
  </r>
  <r>
    <x v="32"/>
    <x v="8"/>
    <d v="2025-07-15T00:00:00"/>
    <d v="2025-07-15T00:00:00"/>
    <s v="USAFF co-presents Harry Potter series screening of &quot;Harry Potter and the Prisoner of Azkaban&quot; (presented with the Angelika Dallas)"/>
    <x v="0"/>
    <s v="Angelika Film Center Dallas"/>
    <s v="Angelika Film Center Dallas"/>
    <n v="75206"/>
    <n v="1"/>
    <n v="63"/>
    <n v="0"/>
    <n v="63"/>
    <m/>
  </r>
  <r>
    <x v="40"/>
    <x v="10"/>
    <s v="N/A"/>
    <s v="N/A"/>
    <s v="No public events in August 2025"/>
    <x v="2"/>
    <m/>
    <m/>
    <m/>
    <m/>
    <m/>
    <m/>
    <m/>
    <m/>
  </r>
  <r>
    <x v="43"/>
    <x v="5"/>
    <d v="2025-07-16T00:00:00"/>
    <d v="2025-07-16T00:00:00"/>
    <s v="Concerts for Hospitals - Dallas Area"/>
    <x v="0"/>
    <s v="Dallas VA Hospital"/>
    <s v="4500 South Lancaster"/>
    <s v="75216"/>
    <n v="1"/>
    <n v="0"/>
    <n v="10"/>
    <n v="10"/>
    <m/>
  </r>
  <r>
    <x v="43"/>
    <x v="5"/>
    <d v="2025-07-16T00:00:00"/>
    <d v="2025-07-16T00:00:00"/>
    <s v="Concerts for Hospitals - Dallas Area"/>
    <x v="0"/>
    <s v="Dallas VA Hospital"/>
    <s v="4500 South Lancaster"/>
    <s v="75216"/>
    <n v="1"/>
    <n v="0"/>
    <n v="10"/>
    <n v="10"/>
    <m/>
  </r>
  <r>
    <x v="43"/>
    <x v="5"/>
    <d v="2025-07-16T00:00:00"/>
    <d v="2025-07-16T00:00:00"/>
    <s v="Concerts for Seniors - Dallas Area"/>
    <x v="0"/>
    <s v="Marcus Annex Senior Center"/>
    <s v="2910 Modella Avenue"/>
    <s v="75229"/>
    <n v="1"/>
    <n v="0"/>
    <n v="30"/>
    <n v="30"/>
    <m/>
  </r>
  <r>
    <x v="43"/>
    <x v="5"/>
    <d v="2025-07-16T00:00:00"/>
    <d v="2025-07-16T00:00:00"/>
    <s v="Concerts for Seniors - Dallas Area"/>
    <x v="0"/>
    <s v="Marcus Annex Senior Center"/>
    <s v="2910 Modella Avenue"/>
    <s v="75229"/>
    <n v="1"/>
    <n v="0"/>
    <n v="30"/>
    <n v="30"/>
    <m/>
  </r>
  <r>
    <x v="7"/>
    <x v="0"/>
    <d v="2025-07-16T00:00:00"/>
    <d v="2025-07-16T00:00:00"/>
    <s v="D8/ADSY - Multi/All Clients"/>
    <x v="1"/>
    <s v="Virtual"/>
    <s v="Virtual"/>
    <s v="Virtual"/>
    <n v="1"/>
    <n v="0"/>
    <n v="15"/>
    <n v="15"/>
    <m/>
  </r>
  <r>
    <x v="7"/>
    <x v="0"/>
    <d v="2025-07-16T00:00:00"/>
    <d v="2025-07-16T00:00:00"/>
    <s v="6DQ-R - Observation"/>
    <x v="0"/>
    <s v="Resource Center West Dallas"/>
    <s v="2200 Dennison Street"/>
    <n v="75212"/>
    <n v="1"/>
    <n v="0"/>
    <n v="12"/>
    <n v="12"/>
    <m/>
  </r>
  <r>
    <x v="7"/>
    <x v="0"/>
    <d v="2025-07-16T00:00:00"/>
    <d v="2025-07-16T00:00:00"/>
    <s v="6DQ-R - Observation"/>
    <x v="0"/>
    <s v="Botello Elementary School"/>
    <s v="225 S Marsalis Ave"/>
    <n v="75203"/>
    <n v="1"/>
    <n v="0"/>
    <n v="20"/>
    <n v="20"/>
    <m/>
  </r>
  <r>
    <x v="7"/>
    <x v="0"/>
    <d v="2025-07-16T00:00:00"/>
    <d v="2025-07-16T00:00:00"/>
    <s v="6DQ-R - Observation"/>
    <x v="0"/>
    <s v="Resource Center South Dallas"/>
    <s v="4401 South Second Avenue"/>
    <n v="75210"/>
    <n v="1"/>
    <n v="0"/>
    <n v="14"/>
    <n v="14"/>
    <m/>
  </r>
  <r>
    <x v="7"/>
    <x v="0"/>
    <d v="2025-07-16T00:00:00"/>
    <d v="2025-07-16T00:00:00"/>
    <s v="6DQ-R - Observation"/>
    <x v="0"/>
    <s v="Resource Center South Dallas"/>
    <s v="4401 South Second Avenue"/>
    <n v="75210"/>
    <n v="1"/>
    <n v="0"/>
    <n v="16"/>
    <n v="16"/>
    <m/>
  </r>
  <r>
    <x v="7"/>
    <x v="0"/>
    <d v="2025-07-16T00:00:00"/>
    <d v="2025-07-16T00:00:00"/>
    <s v="6DQ-R - Observation"/>
    <x v="0"/>
    <s v="Resource Center South Dallas"/>
    <s v="4401 South Second Avenue"/>
    <n v="75210"/>
    <n v="1"/>
    <n v="0"/>
    <n v="17"/>
    <n v="17"/>
    <m/>
  </r>
  <r>
    <x v="7"/>
    <x v="0"/>
    <d v="2025-07-16T00:00:00"/>
    <d v="2025-07-16T00:00:00"/>
    <s v="6DQ-R - Observation"/>
    <x v="0"/>
    <s v="Botello Elementary School"/>
    <s v="225 S Marsalis Ave"/>
    <n v="75203"/>
    <n v="1"/>
    <n v="0"/>
    <n v="20"/>
    <n v="20"/>
    <m/>
  </r>
  <r>
    <x v="7"/>
    <x v="0"/>
    <d v="2025-07-16T00:00:00"/>
    <d v="2025-07-16T00:00:00"/>
    <s v="6DQ-R - Observation"/>
    <x v="0"/>
    <s v="Resource Center South Dallas"/>
    <s v="4401 South Second Avenue"/>
    <n v="75210"/>
    <n v="1"/>
    <n v="0"/>
    <n v="15"/>
    <n v="15"/>
    <m/>
  </r>
  <r>
    <x v="7"/>
    <x v="0"/>
    <d v="2025-07-16T00:00:00"/>
    <d v="2025-07-16T00:00:00"/>
    <s v="6DQ-R - Observation"/>
    <x v="0"/>
    <s v="Caillet Elementary School"/>
    <s v="3033 Merrell Rd"/>
    <n v="75229"/>
    <n v="1"/>
    <n v="0"/>
    <n v="11"/>
    <n v="11"/>
    <m/>
  </r>
  <r>
    <x v="7"/>
    <x v="0"/>
    <d v="2025-07-16T00:00:00"/>
    <d v="2025-07-16T00:00:00"/>
    <s v="6DQ-R - Observation"/>
    <x v="0"/>
    <s v="Caillet Elementary School"/>
    <s v="3033 Merrell Rd"/>
    <n v="75229"/>
    <n v="1"/>
    <n v="0"/>
    <n v="12"/>
    <n v="12"/>
    <m/>
  </r>
  <r>
    <x v="9"/>
    <x v="5"/>
    <d v="2025-07-16T00:00:00"/>
    <d v="2025-07-16T00:00:00"/>
    <s v="Mariachi New Play Workshop"/>
    <x v="0"/>
    <s v="Latino Culturl Center"/>
    <s v="2600 Live Oak Dallas"/>
    <n v="75219"/>
    <n v="1"/>
    <m/>
    <n v="7"/>
    <n v="7"/>
    <m/>
  </r>
  <r>
    <x v="9"/>
    <x v="0"/>
    <d v="2025-07-16T00:00:00"/>
    <d v="2025-07-16T00:00:00"/>
    <s v="SOY-Mesquite Dance  5-10 years old"/>
    <x v="0"/>
    <s v="Mesquite Art Center"/>
    <s v="1527 N Galloway Ave. Mesquite"/>
    <n v="75149"/>
    <n v="1"/>
    <n v="19"/>
    <m/>
    <n v="19"/>
    <m/>
  </r>
  <r>
    <x v="9"/>
    <x v="0"/>
    <d v="2025-07-16T00:00:00"/>
    <d v="2025-07-16T00:00:00"/>
    <s v="SOY-Mesquite Dance- 11-16-10 years old"/>
    <x v="0"/>
    <s v="Mesquite Art Center"/>
    <s v="1527 N Galloway Ave. Mesquite"/>
    <n v="75149"/>
    <n v="1"/>
    <n v="19"/>
    <m/>
    <n v="19"/>
    <m/>
  </r>
  <r>
    <x v="16"/>
    <x v="0"/>
    <d v="2025-07-16T00:00:00"/>
    <d v="2025-07-16T00:00:00"/>
    <s v="Citywide Youth Program"/>
    <x v="0"/>
    <s v="Genesis Women's Shelter"/>
    <s v="720 E Jefferson Blvd"/>
    <n v="75203"/>
    <n v="1"/>
    <m/>
    <n v="16"/>
    <n v="16"/>
    <m/>
  </r>
  <r>
    <x v="16"/>
    <x v="0"/>
    <d v="2025-07-16T00:00:00"/>
    <d v="2025-07-16T00:00:00"/>
    <s v="Citywide Youth Program"/>
    <x v="0"/>
    <s v="Dallas Public Library - Pleasant Grove Branch"/>
    <s v="7310 Lake June Rd"/>
    <n v="75217"/>
    <n v="1"/>
    <m/>
    <n v="33"/>
    <n v="33"/>
    <m/>
  </r>
  <r>
    <x v="22"/>
    <x v="9"/>
    <d v="2025-07-16T00:00:00"/>
    <d v="2025-07-16T00:00:00"/>
    <s v="Dallas Hearing Foundation Multisensory tour"/>
    <x v="0"/>
    <s v="Nasher Sculpture Center"/>
    <s v="2001 Flora St. "/>
    <n v="75201"/>
    <n v="1"/>
    <m/>
    <n v="15"/>
    <n v="15"/>
    <m/>
  </r>
  <r>
    <x v="22"/>
    <x v="9"/>
    <d v="2025-07-16T00:00:00"/>
    <d v="2025-07-16T00:00:00"/>
    <s v="Tour: Rail Writers"/>
    <x v="0"/>
    <s v="Nasher Sculpture Center"/>
    <s v="2001 Flora St. "/>
    <n v="75201"/>
    <n v="1"/>
    <m/>
    <n v="54"/>
    <n v="54"/>
    <m/>
  </r>
  <r>
    <x v="24"/>
    <x v="0"/>
    <d v="2025-07-16T00:00:00"/>
    <d v="2025-07-16T00:00:00"/>
    <s v="Outreach Lab: Adapt to Survive 2.0"/>
    <x v="0"/>
    <s v="Steve and Kate's Camp - AT&amp;T Headquarters"/>
    <s v="308 South Akard Street"/>
    <s v="75202"/>
    <n v="1"/>
    <n v="30"/>
    <m/>
    <n v="30"/>
    <m/>
  </r>
  <r>
    <x v="24"/>
    <x v="0"/>
    <d v="2025-07-16T00:00:00"/>
    <d v="2025-07-16T00:00:00"/>
    <s v="Outreach Lab: Crash Test Cars"/>
    <x v="0"/>
    <s v="Uplift Atlas Preparatory"/>
    <s v="4600 Bryan Street"/>
    <s v="75204"/>
    <n v="2"/>
    <m/>
    <n v="52"/>
    <n v="52"/>
    <m/>
  </r>
  <r>
    <x v="24"/>
    <x v="0"/>
    <d v="2025-07-16T00:00:00"/>
    <d v="2025-07-16T00:00:00"/>
    <s v="Outreach Lab: Electrical Exploration"/>
    <x v="0"/>
    <s v="For Oak Cliff"/>
    <s v="907 East Ledbetter Drive"/>
    <s v="75216"/>
    <n v="1"/>
    <m/>
    <n v="28"/>
    <n v="28"/>
    <m/>
  </r>
  <r>
    <x v="24"/>
    <x v="0"/>
    <d v="2025-07-16T00:00:00"/>
    <d v="2025-07-16T00:00:00"/>
    <s v="Outreach Lab: The Heart of the Matter - Dissection"/>
    <x v="0"/>
    <s v="For Oak Cliff"/>
    <s v="907 East Ledbetter Drive"/>
    <s v="75216"/>
    <n v="1"/>
    <m/>
    <n v="27"/>
    <n v="27"/>
    <m/>
  </r>
  <r>
    <x v="24"/>
    <x v="0"/>
    <d v="2025-07-16T00:00:00"/>
    <d v="2025-07-16T00:00:00"/>
    <s v="TECH Truck "/>
    <x v="0"/>
    <s v="Dallas Public Library - Polk-Wisdom"/>
    <s v="7151 Library Ln"/>
    <s v="75232"/>
    <n v="1"/>
    <m/>
    <n v="80"/>
    <n v="80"/>
    <m/>
  </r>
  <r>
    <x v="33"/>
    <x v="0"/>
    <d v="2025-07-16T00:00:00"/>
    <d v="2025-07-16T00:00:00"/>
    <s v="Career Day"/>
    <x v="0"/>
    <s v="The Stewpot"/>
    <s v="7300 Bruton Rd., Building C"/>
    <n v="75217"/>
    <n v="1"/>
    <n v="0"/>
    <n v="25"/>
    <n v="25"/>
    <m/>
  </r>
  <r>
    <x v="37"/>
    <x v="0"/>
    <d v="2025-07-16T00:00:00"/>
    <d v="2025-07-16T00:00:00"/>
    <s v="Poetry Stone Soup"/>
    <x v="0"/>
    <s v="Half Price Books "/>
    <s v="5803 Northwest Highway"/>
    <n v="75231"/>
    <n v="1"/>
    <n v="0"/>
    <n v="11"/>
    <n v="11"/>
    <m/>
  </r>
  <r>
    <x v="37"/>
    <x v="0"/>
    <d v="2025-07-16T00:00:00"/>
    <d v="2025-07-16T00:00:00"/>
    <s v="2425-179RW Rail Writers with Project Transformation to Nasher Sculpture Center and Dallas Museum of Art"/>
    <x v="0"/>
    <s v="Mockingbird Station"/>
    <s v="5465 E. Mockingbird Lane"/>
    <n v="75206"/>
    <n v="1"/>
    <n v="0"/>
    <n v="17"/>
    <n v="17"/>
    <m/>
  </r>
  <r>
    <x v="37"/>
    <x v="0"/>
    <d v="2025-07-16T00:00:00"/>
    <d v="2025-07-16T00:00:00"/>
    <s v="2425-192RW Rail Writers with All Stars Project of Dallas to African American Museum and Deep Ellum"/>
    <x v="0"/>
    <s v="Buckner Station "/>
    <s v="8008 Elam Rd, Dallas"/>
    <n v="75217"/>
    <n v="1"/>
    <n v="0"/>
    <n v="10"/>
    <n v="10"/>
    <m/>
  </r>
  <r>
    <x v="43"/>
    <x v="5"/>
    <d v="2025-07-17T00:00:00"/>
    <d v="2025-07-17T00:00:00"/>
    <s v="Concerts for Seniors - Dallas Area"/>
    <x v="0"/>
    <s v="C.C. Young: Hillside"/>
    <s v="4847 W. Lawther Drive"/>
    <s v="75214"/>
    <n v="1"/>
    <n v="0"/>
    <n v="15"/>
    <n v="15"/>
    <m/>
  </r>
  <r>
    <x v="43"/>
    <x v="5"/>
    <d v="2025-07-17T00:00:00"/>
    <d v="2025-07-17T00:00:00"/>
    <s v="Concerts for Seniors - Dallas Area"/>
    <x v="0"/>
    <s v="C.C. Young: Vista 4th Floor Memory Care"/>
    <s v="4847 W. Lawther Drive"/>
    <s v="75214"/>
    <n v="1"/>
    <n v="0"/>
    <n v="34"/>
    <n v="34"/>
    <m/>
  </r>
  <r>
    <x v="1"/>
    <x v="5"/>
    <d v="2025-07-17T00:00:00"/>
    <d v="2025-07-17T00:00:00"/>
    <s v="Performance"/>
    <x v="0"/>
    <s v="Owenwood"/>
    <s v="1451 John West Rd. Dallas, TX "/>
    <n v="75228"/>
    <n v="1"/>
    <m/>
    <n v="36"/>
    <n v="36"/>
    <m/>
  </r>
  <r>
    <x v="7"/>
    <x v="0"/>
    <d v="2025-07-17T00:00:00"/>
    <d v="2025-07-17T00:00:00"/>
    <s v="Creative Solutions"/>
    <x v="0"/>
    <s v="Medlock"/>
    <s v="1566 E. Langdon Rd"/>
    <n v="75241"/>
    <n v="1"/>
    <n v="0"/>
    <n v="10"/>
    <n v="10"/>
    <m/>
  </r>
  <r>
    <x v="9"/>
    <x v="5"/>
    <d v="2025-07-17T00:00:00"/>
    <d v="2025-07-17T00:00:00"/>
    <s v="Mariachi New Play Workshop"/>
    <x v="0"/>
    <s v="Latino Culturl Center"/>
    <s v="2600 Live Oak Dallas"/>
    <n v="75219"/>
    <n v="1"/>
    <m/>
    <n v="7"/>
    <n v="7"/>
    <m/>
  </r>
  <r>
    <x v="9"/>
    <x v="0"/>
    <d v="2025-07-17T00:00:00"/>
    <d v="2025-07-17T00:00:00"/>
    <s v="SOY-Mesquite Dance  5-10 years old"/>
    <x v="0"/>
    <s v="Mesquite Art Center"/>
    <s v="1527 N Galloway Ave. Mesquite"/>
    <n v="75149"/>
    <n v="1"/>
    <n v="19"/>
    <m/>
    <n v="19"/>
    <m/>
  </r>
  <r>
    <x v="9"/>
    <x v="0"/>
    <d v="2025-07-17T00:00:00"/>
    <d v="2025-07-17T00:00:00"/>
    <s v="SOY-Mesquite Dance- 11-16-10 years old"/>
    <x v="0"/>
    <s v="Mesquite Art Center"/>
    <s v="1527 N Galloway Ave. Mesquite"/>
    <n v="75149"/>
    <n v="1"/>
    <n v="19"/>
    <m/>
    <n v="19"/>
    <m/>
  </r>
  <r>
    <x v="16"/>
    <x v="0"/>
    <d v="2025-07-17T00:00:00"/>
    <d v="2025-07-17T00:00:00"/>
    <s v="Citywide Youth Program"/>
    <x v="0"/>
    <s v="Texas Native Health"/>
    <s v="1283 Record Crossing Rd"/>
    <n v="75235"/>
    <n v="1"/>
    <m/>
    <n v="39"/>
    <n v="39"/>
    <m/>
  </r>
  <r>
    <x v="16"/>
    <x v="0"/>
    <d v="2025-07-17T00:00:00"/>
    <d v="2025-07-17T00:00:00"/>
    <s v="Citywide Youth Program"/>
    <x v="0"/>
    <s v="Dallas Museum of Art"/>
    <s v="1717 N Harwood"/>
    <n v="75201"/>
    <n v="1"/>
    <m/>
    <n v="18"/>
    <n v="18"/>
    <m/>
  </r>
  <r>
    <x v="19"/>
    <x v="9"/>
    <d v="2025-07-17T00:00:00"/>
    <d v="2025-07-17T00:00:00"/>
    <s v="Theater Tour"/>
    <x v="0"/>
    <s v="Forest Theater"/>
    <s v="1920 Martin Luther King Jr. Blvd."/>
    <n v="75214"/>
    <n v="1"/>
    <n v="0"/>
    <n v="8"/>
    <n v="8"/>
    <m/>
  </r>
  <r>
    <x v="24"/>
    <x v="0"/>
    <d v="2025-07-17T00:00:00"/>
    <d v="2025-07-17T00:00:00"/>
    <s v="Outreach Lab: Chemistry Detectives"/>
    <x v="0"/>
    <s v="Uplift Atlas Preparatory"/>
    <s v="4600 Bryan Street"/>
    <s v="75204"/>
    <n v="1"/>
    <m/>
    <n v="26"/>
    <n v="26"/>
    <m/>
  </r>
  <r>
    <x v="24"/>
    <x v="0"/>
    <d v="2025-07-17T00:00:00"/>
    <d v="2025-07-17T00:00:00"/>
    <s v="Outreach Lab: Electrical Exploration"/>
    <x v="0"/>
    <s v="Uplift Atlas Preparatory"/>
    <s v="4600 Bryan Street"/>
    <s v="75204"/>
    <n v="1"/>
    <m/>
    <n v="26"/>
    <n v="26"/>
    <m/>
  </r>
  <r>
    <x v="24"/>
    <x v="0"/>
    <d v="2025-07-17T00:00:00"/>
    <d v="2025-07-17T00:00:00"/>
    <s v="TECH Truck "/>
    <x v="0"/>
    <s v="Dallas College Trio Talent Search"/>
    <s v="802 S Buckner Blvd"/>
    <s v="75217"/>
    <n v="1"/>
    <m/>
    <n v="22"/>
    <n v="22"/>
    <m/>
  </r>
  <r>
    <x v="26"/>
    <x v="5"/>
    <d v="2025-07-17T00:00:00"/>
    <d v="2025-07-17T00:00:00"/>
    <s v="Poetry Smash #8"/>
    <x v="0"/>
    <s v="TBAAL "/>
    <s v="1309 Canton Street"/>
    <n v="75201"/>
    <n v="1"/>
    <n v="114"/>
    <n v="0"/>
    <n v="114"/>
    <n v="11"/>
  </r>
  <r>
    <x v="26"/>
    <x v="3"/>
    <d v="2025-07-17T00:00:00"/>
    <d v="2025-07-17T00:00:00"/>
    <s v="TBAAL Birthday Bash"/>
    <x v="0"/>
    <s v="TBAAL "/>
    <s v="1309 Canton Street"/>
    <n v="75202"/>
    <n v="1"/>
    <n v="0"/>
    <n v="176"/>
    <n v="176"/>
    <m/>
  </r>
  <r>
    <x v="37"/>
    <x v="0"/>
    <d v="2025-07-17T00:00:00"/>
    <d v="2025-07-17T00:00:00"/>
    <s v="2425-193RW Rail Writers with All Stars Project of Dallas to Nasher Sculpture Center and Dallas Museum of Art"/>
    <x v="0"/>
    <s v="Buckner Station "/>
    <s v="8008 Elam Rd, Dallas"/>
    <n v="75217"/>
    <n v="1"/>
    <n v="0"/>
    <n v="8"/>
    <n v="8"/>
    <m/>
  </r>
  <r>
    <x v="32"/>
    <x v="8"/>
    <d v="2025-07-17T00:00:00"/>
    <d v="2025-07-17T00:00:00"/>
    <s v="USAFF preview member screening of &quot;Oh, Hi!&quot;"/>
    <x v="0"/>
    <s v="NorthPark AMC"/>
    <s v="8687 N Central Expwy"/>
    <n v="75225"/>
    <n v="1"/>
    <n v="0"/>
    <n v="200"/>
    <n v="200"/>
    <m/>
  </r>
  <r>
    <x v="32"/>
    <x v="8"/>
    <d v="2025-07-17T00:00:00"/>
    <d v="2025-07-17T00:00:00"/>
    <s v="KidFilm/USAFF co-presents Studio Ghibli Fest screening of &quot;Ponyo&quot; (presented with the Angelika Dallas)"/>
    <x v="0"/>
    <s v="Angelika Film Center Dallas"/>
    <s v="5321 E Mockingbird Ln"/>
    <n v="75206"/>
    <n v="1"/>
    <n v="16"/>
    <n v="0"/>
    <n v="16"/>
    <m/>
  </r>
  <r>
    <x v="48"/>
    <x v="3"/>
    <d v="2025-07-18T00:00:00"/>
    <d v="2025-07-18T00:00:00"/>
    <s v="PFF Youth Leadership Program"/>
    <x v="1"/>
    <s v="Zoom"/>
    <s v="-"/>
    <s v="-"/>
    <n v="1"/>
    <n v="0"/>
    <n v="3"/>
    <n v="3"/>
    <m/>
  </r>
  <r>
    <x v="43"/>
    <x v="5"/>
    <d v="2025-07-18T00:00:00"/>
    <d v="2025-07-18T00:00:00"/>
    <s v="Concerts for Seniors - Dallas Area"/>
    <x v="0"/>
    <s v="Highlands of Dallas"/>
    <s v="9009 Forest Lane"/>
    <s v="75243"/>
    <n v="1"/>
    <n v="0"/>
    <n v="24"/>
    <n v="24"/>
    <m/>
  </r>
  <r>
    <x v="43"/>
    <x v="5"/>
    <d v="2025-07-18T00:00:00"/>
    <d v="2025-07-18T00:00:00"/>
    <s v="Concerts for Seniors - Dallas Area"/>
    <x v="0"/>
    <s v="Highlands of Dallas"/>
    <s v="9009 Forest Lane"/>
    <s v="75243"/>
    <n v="1"/>
    <n v="0"/>
    <n v="24"/>
    <n v="24"/>
    <m/>
  </r>
  <r>
    <x v="2"/>
    <x v="5"/>
    <d v="2025-07-18T00:00:00"/>
    <d v="2025-07-19T00:00:00"/>
    <s v="for the rest of our lives"/>
    <x v="0"/>
    <s v="Arts Mission Oak Cliff"/>
    <s v="410 S Windomere Ave"/>
    <n v="75208"/>
    <n v="2"/>
    <n v="63"/>
    <n v="4"/>
    <n v="67"/>
    <n v="13"/>
  </r>
  <r>
    <x v="7"/>
    <x v="0"/>
    <d v="2025-07-18T00:00:00"/>
    <d v="2025-07-18T00:00:00"/>
    <s v="Creative Solutions"/>
    <x v="0"/>
    <s v="Medlock"/>
    <s v="1566 E. Langdon Rd"/>
    <n v="75241"/>
    <n v="1"/>
    <n v="0"/>
    <n v="10"/>
    <n v="10"/>
    <m/>
  </r>
  <r>
    <x v="9"/>
    <x v="5"/>
    <d v="2025-07-18T00:00:00"/>
    <d v="2025-07-18T00:00:00"/>
    <s v="Mariachi New Play Workshop"/>
    <x v="0"/>
    <s v="Latino Culturl Center"/>
    <s v="2600 Live Oak Dallas"/>
    <n v="75219"/>
    <n v="1"/>
    <m/>
    <n v="7"/>
    <n v="7"/>
    <m/>
  </r>
  <r>
    <x v="9"/>
    <x v="0"/>
    <d v="2025-07-18T00:00:00"/>
    <d v="2025-07-18T00:00:00"/>
    <s v="SOY-Mesquite Dance  5-10 years old"/>
    <x v="0"/>
    <s v="Mesquite Art Center"/>
    <s v="1527 N Galloway Ave. Mesquite"/>
    <n v="75149"/>
    <n v="1"/>
    <n v="19"/>
    <m/>
    <n v="19"/>
    <m/>
  </r>
  <r>
    <x v="9"/>
    <x v="0"/>
    <d v="2025-07-18T00:00:00"/>
    <d v="2025-07-18T00:00:00"/>
    <s v="SOY-Mesquite Dance- 11-16-10 years old"/>
    <x v="0"/>
    <s v="Mesquite Art Center"/>
    <s v="1527 N Galloway Ave. Mesquite"/>
    <n v="75149"/>
    <n v="1"/>
    <n v="18"/>
    <m/>
    <n v="18"/>
    <m/>
  </r>
  <r>
    <x v="14"/>
    <x v="0"/>
    <d v="2025-07-18T00:00:00"/>
    <d v="2025-07-18T00:00:00"/>
    <s v="Gallery Talk"/>
    <x v="0"/>
    <s v="The Sixth Floor Museum at Dealey Plaza"/>
    <s v="411 Elm Street"/>
    <n v="75204"/>
    <n v="1"/>
    <n v="0"/>
    <n v="39"/>
    <n v="39"/>
    <m/>
  </r>
  <r>
    <x v="15"/>
    <x v="3"/>
    <d v="2025-07-18T00:00:00"/>
    <d v="2025-07-18T00:00:00"/>
    <s v="Youth Group"/>
    <x v="0"/>
    <s v="Hall of State"/>
    <s v="3939 Grand Avenue"/>
    <n v="75210"/>
    <n v="1"/>
    <s v="X"/>
    <n v="50"/>
    <n v="50"/>
    <m/>
  </r>
  <r>
    <x v="16"/>
    <x v="0"/>
    <d v="2025-07-18T00:00:00"/>
    <d v="2025-07-18T00:00:00"/>
    <s v="Citywide Youth Program"/>
    <x v="0"/>
    <s v="Ronald McDonald House of Dallas"/>
    <s v="4707 Bengal St"/>
    <n v="75235"/>
    <n v="1"/>
    <m/>
    <n v="14"/>
    <n v="14"/>
    <m/>
  </r>
  <r>
    <x v="22"/>
    <x v="5"/>
    <d v="2025-07-18T00:00:00"/>
    <d v="2025-07-18T00:00:00"/>
    <s v="til Midnight at the Nasher"/>
    <x v="0"/>
    <s v="Nasher Sculpture Center"/>
    <s v="2001 Flora St. "/>
    <n v="75201"/>
    <n v="1"/>
    <m/>
    <n v="1254"/>
    <n v="1254"/>
    <m/>
  </r>
  <r>
    <x v="48"/>
    <x v="0"/>
    <d v="2025-07-18T00:00:00"/>
    <d v="2025-07-18T00:00:00"/>
    <s v="Exhibition of Visions "/>
    <x v="0"/>
    <s v="Executive Suites"/>
    <s v="2904 Floyd St"/>
    <n v="75204"/>
    <n v="1"/>
    <n v="0"/>
    <n v="6"/>
    <n v="6"/>
    <m/>
  </r>
  <r>
    <x v="24"/>
    <x v="0"/>
    <d v="2025-07-18T00:00:00"/>
    <d v="2025-07-18T00:00:00"/>
    <s v="Outreach Demo: Suiting Up for Space"/>
    <x v="0"/>
    <s v="Texas Native Health"/>
    <s v="1283 Record Crossing Road"/>
    <s v="75235"/>
    <n v="1"/>
    <m/>
    <n v="41"/>
    <n v="41"/>
    <m/>
  </r>
  <r>
    <x v="24"/>
    <x v="0"/>
    <d v="2025-07-18T00:00:00"/>
    <d v="2025-07-18T00:00:00"/>
    <s v="Outreach Lab: Crash Test Cars"/>
    <x v="0"/>
    <s v="Texas Native Health"/>
    <s v="1283 Record Crossing Road"/>
    <s v="75235"/>
    <n v="1"/>
    <m/>
    <n v="21"/>
    <n v="21"/>
    <m/>
  </r>
  <r>
    <x v="24"/>
    <x v="0"/>
    <d v="2025-07-18T00:00:00"/>
    <d v="2025-07-18T00:00:00"/>
    <s v="Outreach Lab: Electrical Exploration"/>
    <x v="0"/>
    <s v="Texas Native Health"/>
    <s v="1283 Record Crossing Road"/>
    <s v="75235"/>
    <n v="1"/>
    <m/>
    <n v="21"/>
    <n v="21"/>
    <m/>
  </r>
  <r>
    <x v="24"/>
    <x v="0"/>
    <d v="2025-07-18T00:00:00"/>
    <d v="2025-07-18T00:00:00"/>
    <s v="Outreach Lab: Engineers, Assemble!"/>
    <x v="0"/>
    <s v="Uplift Atlas Preparatory"/>
    <s v="4600 Bryan Street"/>
    <s v="75204"/>
    <n v="1"/>
    <m/>
    <n v="26"/>
    <n v="26"/>
    <m/>
  </r>
  <r>
    <x v="24"/>
    <x v="0"/>
    <d v="2025-07-18T00:00:00"/>
    <d v="2025-07-18T00:00:00"/>
    <s v="Outreach Lab: The Heart of the Matter - Dissection"/>
    <x v="0"/>
    <s v="Uplift Atlas Preparatory"/>
    <s v="4600 Bryan Street"/>
    <s v="75204"/>
    <n v="1"/>
    <m/>
    <n v="26"/>
    <n v="26"/>
    <m/>
  </r>
  <r>
    <x v="24"/>
    <x v="0"/>
    <d v="2025-07-18T00:00:00"/>
    <d v="2025-07-18T00:00:00"/>
    <s v="TECH Truck "/>
    <x v="0"/>
    <s v="Dallas Public Library - Fretz Park Branch"/>
    <s v="6990 Belt Line Rd"/>
    <s v="75254"/>
    <n v="1"/>
    <m/>
    <n v="50"/>
    <n v="50"/>
    <m/>
  </r>
  <r>
    <x v="24"/>
    <x v="3"/>
    <d v="2025-07-18T00:00:00"/>
    <d v="2025-07-18T00:00:00"/>
    <s v="After Hours at the Perot"/>
    <x v="0"/>
    <s v="Perot Museum of Nature and Science"/>
    <s v="2201 N Field Street"/>
    <s v="75201"/>
    <n v="1"/>
    <n v="2114"/>
    <m/>
    <n v="2114"/>
    <m/>
  </r>
  <r>
    <x v="26"/>
    <x v="3"/>
    <d v="2025-07-18T00:00:00"/>
    <d v="2025-07-18T00:00:00"/>
    <s v="RFJF Vol  Mtg"/>
    <x v="0"/>
    <s v="TBAAL "/>
    <s v="1309 Canton Street"/>
    <n v="75202"/>
    <n v="1"/>
    <n v="0"/>
    <n v="58"/>
    <n v="58"/>
    <m/>
  </r>
  <r>
    <x v="32"/>
    <x v="8"/>
    <d v="2025-07-18T00:00:00"/>
    <d v="2025-07-18T00:00:00"/>
    <s v="KidFilm/USAFF co-presents Studio Ghibli Fest screening of &quot;Ponyo&quot; (presented with the Angelika Dallas)"/>
    <x v="0"/>
    <s v="Angelika Film Center Dallas"/>
    <s v="5321 E Mockingbird Ln"/>
    <n v="75206"/>
    <n v="1"/>
    <n v="22"/>
    <n v="0"/>
    <n v="22"/>
    <m/>
  </r>
  <r>
    <x v="11"/>
    <x v="2"/>
    <d v="2025-07-19T00:00:00"/>
    <d v="2025-06-13T00:00:00"/>
    <s v="Summer Camp King Of Glory"/>
    <x v="0"/>
    <s v="King Of Glory Church"/>
    <s v="6411 Lyndon B Johnson Fwy"/>
    <n v="75240"/>
    <n v="5"/>
    <n v="8"/>
    <n v="3"/>
    <n v="11"/>
    <m/>
  </r>
  <r>
    <x v="11"/>
    <x v="5"/>
    <d v="2025-07-19T00:00:00"/>
    <d v="2025-06-13T00:00:00"/>
    <s v="Summer Camp King Of Glory"/>
    <x v="0"/>
    <s v="Samuel Grand Amphitheater"/>
    <s v="1500 Tenison PKWY"/>
    <n v="75223"/>
    <n v="1"/>
    <n v="8"/>
    <n v="24"/>
    <n v="11"/>
    <m/>
  </r>
  <r>
    <x v="18"/>
    <x v="0"/>
    <d v="2025-07-19T00:00:00"/>
    <d v="2025-07-19T00:00:00"/>
    <s v="Art as Art Therapy for Adults"/>
    <x v="0"/>
    <s v="La Cantera Arts Conservatory"/>
    <s v="1050 N Westmoreland #328"/>
    <n v="75211"/>
    <n v="1"/>
    <n v="0"/>
    <n v="5"/>
    <n v="6"/>
    <m/>
  </r>
  <r>
    <x v="0"/>
    <x v="0"/>
    <d v="2025-07-19T00:00:00"/>
    <d v="2025-07-19T00:00:00"/>
    <s v="ANMBF Dance Academy Ballet Folklorico Toddlers 9:30 AM"/>
    <x v="0"/>
    <s v="Anita Martinez Recreation Center"/>
    <s v="3212 N Winnetka Ave, Dallas, TX 75212"/>
    <m/>
    <n v="1"/>
    <n v="7"/>
    <n v="0"/>
    <n v="7"/>
    <m/>
  </r>
  <r>
    <x v="0"/>
    <x v="0"/>
    <d v="2025-07-19T00:00:00"/>
    <d v="2025-07-19T00:00:00"/>
    <s v="ANMBF Dance Academy Ballet Folklorico Kids 10:30 AM"/>
    <x v="0"/>
    <s v="Anita Martinez Recreation Center"/>
    <s v="3212 N Winnetka Ave, Dallas, TX 75212"/>
    <m/>
    <n v="1"/>
    <n v="3"/>
    <n v="0"/>
    <n v="3"/>
    <m/>
  </r>
  <r>
    <x v="9"/>
    <x v="5"/>
    <d v="2025-07-19T00:00:00"/>
    <d v="2025-07-19T00:00:00"/>
    <s v="Payasos.Clowns"/>
    <x v="0"/>
    <s v="Renner Frankford Brach"/>
    <s v="6400 Frankford Rd. Dallas"/>
    <n v="75252"/>
    <n v="1"/>
    <n v="13"/>
    <m/>
    <n v="13"/>
    <m/>
  </r>
  <r>
    <x v="15"/>
    <x v="3"/>
    <d v="2025-07-19T00:00:00"/>
    <d v="2025-07-19T00:00:00"/>
    <s v="Walk in Tour"/>
    <x v="0"/>
    <s v="Hall of State"/>
    <s v="3939 Grand Avenue"/>
    <n v="75210"/>
    <n v="1"/>
    <s v="X"/>
    <n v="15"/>
    <n v="15"/>
    <m/>
  </r>
  <r>
    <x v="38"/>
    <x v="5"/>
    <d v="2025-07-19T00:00:00"/>
    <d v="2025-07-19T00:00:00"/>
    <s v="Little Engines Presents: MORNING, F*CKERS"/>
    <x v="0"/>
    <s v="Deep Vellum"/>
    <s v="3000 S. Commerce"/>
    <n v="75226"/>
    <n v="45"/>
    <n v="0"/>
    <n v="45"/>
    <n v="45"/>
    <m/>
  </r>
  <r>
    <x v="48"/>
    <x v="3"/>
    <d v="2025-07-19T00:00:00"/>
    <d v="2025-07-19T00:00:00"/>
    <s v="Multmedia Apprenticeship Program (MAP)"/>
    <x v="0"/>
    <s v="Executive Suites"/>
    <s v="2904 Floyd St"/>
    <n v="75204"/>
    <n v="1"/>
    <n v="0"/>
    <n v="3"/>
    <n v="3"/>
    <m/>
  </r>
  <r>
    <x v="41"/>
    <x v="5"/>
    <d v="2025-07-19T00:00:00"/>
    <d v="2025-07-19T00:00:00"/>
    <s v="Summer Theatre Camp Showcase"/>
    <x v="0"/>
    <s v="Bishop Arts Theatre"/>
    <s v="215 S Tyler Street"/>
    <n v="75208"/>
    <n v="2"/>
    <n v="224"/>
    <n v="86"/>
    <n v="310"/>
    <m/>
  </r>
  <r>
    <x v="49"/>
    <x v="1"/>
    <d v="2025-07-19T00:00:00"/>
    <d v="2025-07-19T00:00:00"/>
    <s v="Bandan Koro Rehearsal "/>
    <x v="0"/>
    <s v="Sammons Center for the Arts"/>
    <s v="3630 Harry Hines Blvd"/>
    <n v="75219"/>
    <n v="1"/>
    <n v="0"/>
    <n v="20"/>
    <n v="20"/>
    <m/>
  </r>
  <r>
    <x v="49"/>
    <x v="0"/>
    <d v="2025-07-19T00:00:00"/>
    <d v="2025-07-19T00:00:00"/>
    <s v="BK Saturdays - Bandan Koro Community Class "/>
    <x v="0"/>
    <s v="Sammons Center for the Arts"/>
    <s v="3630 Harry Hines Blvd"/>
    <n v="75219"/>
    <n v="1"/>
    <n v="0"/>
    <n v="40"/>
    <n v="40"/>
    <m/>
  </r>
  <r>
    <x v="26"/>
    <x v="3"/>
    <d v="2025-07-19T00:00:00"/>
    <d v="2025-07-19T00:00:00"/>
    <s v="K Felder Meeting"/>
    <x v="0"/>
    <s v="TBAAL "/>
    <s v="1309 Canton Street"/>
    <n v="75202"/>
    <n v="1"/>
    <n v="0"/>
    <n v="27"/>
    <n v="27"/>
    <m/>
  </r>
  <r>
    <x v="37"/>
    <x v="0"/>
    <d v="2025-07-19T00:00:00"/>
    <d v="2025-07-19T00:00:00"/>
    <s v="2425-185A Lyceum Series: Writing An Identity Not Your Own with Alex Tremblador"/>
    <x v="0"/>
    <s v="The Writer's Garret"/>
    <s v="215 S. Tyler St."/>
    <n v="75208"/>
    <n v="1"/>
    <n v="0"/>
    <n v="8"/>
    <n v="8"/>
    <m/>
  </r>
  <r>
    <x v="37"/>
    <x v="0"/>
    <d v="2025-07-19T00:00:00"/>
    <d v="2025-07-19T00:00:00"/>
    <s v="2425-122W The Me Nobody Sees  Teen Writing Workshop"/>
    <x v="0"/>
    <s v="Preston Royal Branch Library"/>
    <s v="5626 Royal Lane"/>
    <n v="75229"/>
    <n v="1"/>
    <n v="0"/>
    <n v="2"/>
    <n v="2"/>
    <m/>
  </r>
  <r>
    <x v="54"/>
    <x v="5"/>
    <d v="2025-07-19T00:00:00"/>
    <d v="2025-07-31T00:00:00"/>
    <s v="Everybody's Talking About Jamie"/>
    <x v="0"/>
    <s v="Kalita Humphreys Theater"/>
    <s v="3636 Turtle Creek Blvd"/>
    <n v="75219"/>
    <n v="7"/>
    <n v="1109"/>
    <n v="273"/>
    <n v="1382"/>
    <m/>
  </r>
  <r>
    <x v="32"/>
    <x v="8"/>
    <d v="2025-07-19T00:00:00"/>
    <d v="2025-07-19T00:00:00"/>
    <s v="USAFF co-presents Harry Potter series screening of &quot;Harry Potter and the Prisoner of Azkaban&quot; (presented with the Angelika Dallas)"/>
    <x v="0"/>
    <s v="Angelika Film Center Dallas"/>
    <s v="5321 E Mockingbird Ln"/>
    <n v="75206"/>
    <n v="1"/>
    <n v="20"/>
    <n v="0"/>
    <n v="20"/>
    <m/>
  </r>
  <r>
    <x v="18"/>
    <x v="5"/>
    <d v="2025-07-20T00:00:00"/>
    <d v="2025-07-20T00:00:00"/>
    <s v="Guitar Clinic"/>
    <x v="0"/>
    <s v="La Cantera Arts Conservatory"/>
    <s v="1050 N Westmoreland #328"/>
    <n v="75211"/>
    <n v="1"/>
    <n v="0"/>
    <n v="8"/>
    <n v="8"/>
    <m/>
  </r>
  <r>
    <x v="3"/>
    <x v="1"/>
    <d v="2025-07-20T00:00:00"/>
    <d v="2025-07-27T00:00:00"/>
    <s v="Expo Rehearsal"/>
    <x v="0"/>
    <n v="723"/>
    <s v="723 Fort Wort Avenue"/>
    <n v="75208"/>
    <n v="2"/>
    <n v="0"/>
    <n v="5"/>
    <n v="5"/>
    <m/>
  </r>
  <r>
    <x v="6"/>
    <x v="5"/>
    <d v="2025-07-20T00:00:00"/>
    <d v="2025-07-20T00:00:00"/>
    <s v="Basically Beethoven Festival Concert 2 &quot;Café Music&quot;"/>
    <x v="0"/>
    <s v="Moody Performance Hall"/>
    <s v="2520 Flora St"/>
    <n v="75201"/>
    <n v="1"/>
    <n v="0"/>
    <n v="470"/>
    <n v="470"/>
    <m/>
  </r>
  <r>
    <x v="15"/>
    <x v="3"/>
    <d v="2025-07-20T00:00:00"/>
    <d v="2025-07-20T00:00:00"/>
    <s v="Aaram Wellness"/>
    <x v="0"/>
    <s v="Hall of State"/>
    <s v="3939 Grand Avenue"/>
    <n v="75210"/>
    <n v="1"/>
    <s v="X"/>
    <n v="149"/>
    <n v="149"/>
    <m/>
  </r>
  <r>
    <x v="25"/>
    <x v="10"/>
    <s v="N/A"/>
    <s v="N/A"/>
    <s v="NO EVENTS AUG 2025"/>
    <x v="2"/>
    <m/>
    <m/>
    <m/>
    <m/>
    <m/>
    <m/>
    <m/>
    <m/>
  </r>
  <r>
    <x v="26"/>
    <x v="5"/>
    <d v="2025-07-20T00:00:00"/>
    <d v="2025-07-20T00:00:00"/>
    <s v="National Singing Quartet Conf. Opening"/>
    <x v="0"/>
    <s v="TBAAL "/>
    <s v="1309 Canton Street"/>
    <n v="75202"/>
    <n v="1"/>
    <n v="1"/>
    <n v="480"/>
    <n v="481"/>
    <m/>
  </r>
  <r>
    <x v="30"/>
    <x v="3"/>
    <d v="2025-07-20T00:00:00"/>
    <d v="2025-07-22T00:00:00"/>
    <s v="General Auditions 25-26 Season"/>
    <x v="0"/>
    <s v="Norma Young Arena Stage"/>
    <s v="2688 Laclede St., #120"/>
    <n v="75201"/>
    <n v="3"/>
    <m/>
    <n v="206"/>
    <n v="206"/>
    <m/>
  </r>
  <r>
    <x v="1"/>
    <x v="0"/>
    <d v="2025-07-21T00:00:00"/>
    <d v="2025-07-24T00:00:00"/>
    <s v="Streamliners Enrichment"/>
    <x v="0"/>
    <s v="Owenwood"/>
    <s v="1451 John West Rd. Dallas, TX "/>
    <n v="75228"/>
    <n v="4"/>
    <m/>
    <n v="44"/>
    <n v="44"/>
    <m/>
  </r>
  <r>
    <x v="2"/>
    <x v="2"/>
    <d v="2025-07-21T00:00:00"/>
    <d v="2025-07-25T00:00:00"/>
    <s v="&quot;Stage &amp; Screen&quot; Summer Camp"/>
    <x v="0"/>
    <s v="Arts Mission Oak Cliff"/>
    <s v="410 S Windomere Ave"/>
    <n v="75208"/>
    <n v="5"/>
    <n v="4"/>
    <m/>
    <n v="4"/>
    <m/>
  </r>
  <r>
    <x v="9"/>
    <x v="5"/>
    <d v="2025-07-21T00:00:00"/>
    <d v="2025-07-20T00:00:00"/>
    <s v="Mariachi New Play Workshop"/>
    <x v="0"/>
    <s v="Latino Culturl Center"/>
    <s v="2600 Live Oak Dallas"/>
    <n v="75219"/>
    <n v="1"/>
    <m/>
    <n v="7"/>
    <n v="7"/>
    <m/>
  </r>
  <r>
    <x v="9"/>
    <x v="0"/>
    <d v="2025-07-21T00:00:00"/>
    <d v="2025-07-21T00:00:00"/>
    <s v="SOY-Mesquite Music 5-10 years old"/>
    <x v="0"/>
    <s v="Mesquite Art Center"/>
    <s v="1527 N Galloway Ave. Mesquite"/>
    <n v="75149"/>
    <n v="1"/>
    <n v="15"/>
    <m/>
    <n v="15"/>
    <m/>
  </r>
  <r>
    <x v="9"/>
    <x v="0"/>
    <d v="2025-07-21T00:00:00"/>
    <d v="2025-07-21T00:00:00"/>
    <s v="SOY-Mesquite Music- 11-16-10 years old"/>
    <x v="0"/>
    <s v="Mesquite Art Center"/>
    <s v="1527 N Galloway Ave. Mesquite"/>
    <n v="75149"/>
    <n v="1"/>
    <n v="18"/>
    <m/>
    <n v="18"/>
    <m/>
  </r>
  <r>
    <x v="50"/>
    <x v="2"/>
    <d v="2025-07-21T00:00:00"/>
    <d v="2025-07-25T00:00:00"/>
    <s v="Drawing and Painting"/>
    <x v="0"/>
    <s v="Color Me Empowered HQ"/>
    <s v="2101 West Clarendon"/>
    <n v="75208"/>
    <n v="10"/>
    <n v="0"/>
    <n v="27"/>
    <n v="27"/>
    <m/>
  </r>
  <r>
    <x v="13"/>
    <x v="0"/>
    <d v="2025-07-21T00:00:00"/>
    <d v="2025-07-25T00:00:00"/>
    <s v="Sensory Friendly- Blue Pegasus Players Acting Class- classes"/>
    <x v="0"/>
    <s v="Rosewood Center for Family Arts"/>
    <s v="5938 Skillman St"/>
    <n v="75231"/>
    <n v="5"/>
    <n v="1"/>
    <n v="7"/>
    <n v="8"/>
    <m/>
  </r>
  <r>
    <x v="13"/>
    <x v="1"/>
    <d v="2025-07-21T00:00:00"/>
    <d v="2025-07-21T00:00:00"/>
    <s v="The Pigeon Gets A Big Time Holiday Extravaganza!- callbacks"/>
    <x v="0"/>
    <s v="Rosewood Center for Family Arts"/>
    <s v="5938 Skillman St"/>
    <n v="75231"/>
    <n v="1"/>
    <m/>
    <n v="22"/>
    <n v="22"/>
    <m/>
  </r>
  <r>
    <x v="13"/>
    <x v="3"/>
    <d v="2025-07-21T00:00:00"/>
    <d v="2025-07-25T00:00:00"/>
    <s v="Volunteers- education"/>
    <x v="0"/>
    <s v="Rosewood Center for Family Arts"/>
    <s v="5938 Skillman St"/>
    <n v="75231"/>
    <n v="5"/>
    <m/>
    <n v="1"/>
    <n v="1"/>
    <m/>
  </r>
  <r>
    <x v="16"/>
    <x v="0"/>
    <d v="2025-07-21T00:00:00"/>
    <d v="2025-07-21T00:00:00"/>
    <s v="Citywide Youth Program"/>
    <x v="0"/>
    <s v="Reunion Tower"/>
    <s v="300 Reunion Blvd E"/>
    <n v="75207"/>
    <n v="1"/>
    <m/>
    <n v="200"/>
    <n v="200"/>
    <m/>
  </r>
  <r>
    <x v="16"/>
    <x v="2"/>
    <d v="2025-07-21T00:00:00"/>
    <d v="2025-07-25T00:00:00"/>
    <s v="Summer Camp"/>
    <x v="0"/>
    <s v="Dallas Museum of Art"/>
    <s v="1717 N Harwood"/>
    <n v="75201"/>
    <n v="5"/>
    <n v="13"/>
    <m/>
    <n v="13"/>
    <m/>
  </r>
  <r>
    <x v="16"/>
    <x v="2"/>
    <d v="2025-07-21T00:00:00"/>
    <d v="2025-07-25T00:00:00"/>
    <s v="Summer Camp"/>
    <x v="0"/>
    <s v="Dallas Museum of Art"/>
    <s v="1717 N Harwood"/>
    <n v="75201"/>
    <n v="5"/>
    <n v="12"/>
    <m/>
    <n v="12"/>
    <m/>
  </r>
  <r>
    <x v="16"/>
    <x v="2"/>
    <d v="2025-07-21T00:00:00"/>
    <d v="2025-07-25T00:00:00"/>
    <s v="Summer Camp"/>
    <x v="0"/>
    <s v="Dallas Museum of Art"/>
    <s v="1717 N Harwood"/>
    <n v="75201"/>
    <n v="5"/>
    <n v="13"/>
    <m/>
    <n v="13"/>
    <m/>
  </r>
  <r>
    <x v="16"/>
    <x v="2"/>
    <d v="2025-07-21T00:00:00"/>
    <d v="2025-07-25T00:00:00"/>
    <s v="Summer Camp"/>
    <x v="0"/>
    <s v="Dallas Museum of Art"/>
    <s v="1717 N Harwood"/>
    <n v="75201"/>
    <n v="5"/>
    <n v="11"/>
    <m/>
    <n v="11"/>
    <m/>
  </r>
  <r>
    <x v="24"/>
    <x v="0"/>
    <d v="2025-07-21T00:00:00"/>
    <d v="2025-07-21T00:00:00"/>
    <s v="Outreach Lab: Dig Those Dinos"/>
    <x v="0"/>
    <s v="Behind Every Door"/>
    <s v="1007 Hutchins Road"/>
    <s v="75203"/>
    <n v="1"/>
    <n v="25"/>
    <m/>
    <n v="25"/>
    <m/>
  </r>
  <r>
    <x v="24"/>
    <x v="0"/>
    <d v="2025-07-21T00:00:00"/>
    <d v="2025-07-21T00:00:00"/>
    <s v="Outreach Lab: Solar Superstars"/>
    <x v="0"/>
    <s v="Steve and Kate's Camp - AT&amp;T Headquarters"/>
    <s v="308 South Akard Street"/>
    <s v="75202"/>
    <n v="1"/>
    <n v="30"/>
    <m/>
    <n v="30"/>
    <m/>
  </r>
  <r>
    <x v="47"/>
    <x v="0"/>
    <d v="2025-07-21T00:00:00"/>
    <d v="2025-07-25T00:00:00"/>
    <s v="Proyecto Act I Teen Intensive WEEK 1"/>
    <x v="0"/>
    <s v="TD Studio"/>
    <s v="1230 Riverbend Tr. "/>
    <n v="75247"/>
    <n v="5"/>
    <n v="4"/>
    <n v="24"/>
    <n v="28"/>
    <m/>
  </r>
  <r>
    <x v="26"/>
    <x v="3"/>
    <d v="2025-07-21T00:00:00"/>
    <d v="2025-07-21T00:00:00"/>
    <s v="Quartet Conf. Morning Session"/>
    <x v="0"/>
    <s v="TBAAL "/>
    <s v="1309 Canton Street"/>
    <n v="75202"/>
    <n v="1"/>
    <n v="211"/>
    <n v="0"/>
    <n v="211"/>
    <m/>
  </r>
  <r>
    <x v="26"/>
    <x v="3"/>
    <d v="2025-07-21T00:00:00"/>
    <d v="2025-07-21T00:00:00"/>
    <s v="Quartet Conf. Night Session"/>
    <x v="0"/>
    <s v="TBAAL "/>
    <s v="1309 Canton Street"/>
    <n v="75202"/>
    <m/>
    <n v="366"/>
    <n v="0"/>
    <n v="366"/>
    <m/>
  </r>
  <r>
    <x v="26"/>
    <x v="7"/>
    <d v="2025-07-21T00:00:00"/>
    <d v="2025-07-27T00:00:00"/>
    <s v="History of TBAAL"/>
    <x v="0"/>
    <s v="TBAAL "/>
    <s v="1309 Canton Street"/>
    <n v="75202"/>
    <n v="1"/>
    <n v="0"/>
    <n v="624"/>
    <n v="624"/>
    <m/>
  </r>
  <r>
    <x v="32"/>
    <x v="8"/>
    <d v="2025-07-21T00:00:00"/>
    <d v="2025-07-21T00:00:00"/>
    <s v="USAFF co-presents Angelika in Black &amp; White film series screening of &quot;Dark Passage&quot; (presented with the Angelika Dallas)"/>
    <x v="0"/>
    <s v="Angelika Film Center Dallas"/>
    <s v="5321 E Mockingbird Ln"/>
    <n v="75206"/>
    <n v="1"/>
    <n v="93"/>
    <n v="0"/>
    <n v="93"/>
    <m/>
  </r>
  <r>
    <x v="48"/>
    <x v="3"/>
    <d v="2025-07-22T00:00:00"/>
    <d v="2025-07-22T00:00:00"/>
    <s v="Exhibition of Visions "/>
    <x v="1"/>
    <s v="Zoom"/>
    <s v="-"/>
    <s v="-"/>
    <n v="1"/>
    <n v="0"/>
    <n v="3"/>
    <n v="3"/>
    <m/>
  </r>
  <r>
    <x v="48"/>
    <x v="3"/>
    <d v="2025-07-22T00:00:00"/>
    <d v="2025-07-22T00:00:00"/>
    <s v="PFF Youth Leadership Program"/>
    <x v="1"/>
    <s v="Zoom"/>
    <s v="-"/>
    <s v="-"/>
    <n v="1"/>
    <n v="0"/>
    <n v="3"/>
    <n v="3"/>
    <m/>
  </r>
  <r>
    <x v="16"/>
    <x v="5"/>
    <d v="2025-07-22T00:00:00"/>
    <d v="2025-07-22T00:00:00"/>
    <s v="Arts &amp; Letters Live"/>
    <x v="1"/>
    <s v="YouTube"/>
    <s v="Virtual"/>
    <s v="Virtual"/>
    <n v="1"/>
    <n v="8"/>
    <m/>
    <n v="8"/>
    <m/>
  </r>
  <r>
    <x v="43"/>
    <x v="5"/>
    <d v="2025-07-22T00:00:00"/>
    <d v="2025-07-22T00:00:00"/>
    <s v="Concerts for Seniors - Dallas Area"/>
    <x v="0"/>
    <s v="Highland Springs: AL"/>
    <s v="7910 Frankford Rd"/>
    <s v="75252"/>
    <n v="1"/>
    <n v="0"/>
    <n v="35"/>
    <n v="35"/>
    <m/>
  </r>
  <r>
    <x v="43"/>
    <x v="5"/>
    <d v="2025-07-22T00:00:00"/>
    <d v="2025-07-22T00:00:00"/>
    <s v="Concerts for Seniors - Dallas Area"/>
    <x v="0"/>
    <s v="Highland Springs: AL"/>
    <s v="7910 Frankford Rd"/>
    <s v="75252"/>
    <n v="1"/>
    <n v="0"/>
    <n v="35"/>
    <n v="35"/>
    <m/>
  </r>
  <r>
    <x v="37"/>
    <x v="0"/>
    <d v="2025-07-22T00:00:00"/>
    <d v="2025-07-22T00:00:00"/>
    <s v="2425-102A Cancer Support North Texas"/>
    <x v="1"/>
    <s v="Virtual"/>
    <s v="Virtual"/>
    <s v="Virtual"/>
    <n v="1"/>
    <n v="0"/>
    <n v="6"/>
    <n v="6"/>
    <m/>
  </r>
  <r>
    <x v="30"/>
    <x v="3"/>
    <d v="2025-07-22T00:00:00"/>
    <d v="2025-07-22T00:00:00"/>
    <s v="Virtual General Auditions 25-26 Season"/>
    <x v="1"/>
    <s v="Theatre Three "/>
    <s v="2688 Laclede St., #120"/>
    <n v="75201"/>
    <n v="1"/>
    <m/>
    <n v="70"/>
    <n v="70"/>
    <m/>
  </r>
  <r>
    <x v="0"/>
    <x v="0"/>
    <d v="2025-07-22T00:00:00"/>
    <d v="2025-07-22T00:00:00"/>
    <s v="Zumba Gold"/>
    <x v="1"/>
    <s v="Zoom"/>
    <s v="Online"/>
    <m/>
    <n v="1"/>
    <n v="0"/>
    <n v="1550"/>
    <n v="1550"/>
    <m/>
  </r>
  <r>
    <x v="18"/>
    <x v="0"/>
    <d v="2025-07-22T00:00:00"/>
    <d v="2025-07-22T00:00:00"/>
    <s v="Art as Art Therapy for Kids"/>
    <x v="0"/>
    <s v="La Cantera Arts Conservatory"/>
    <s v="1050 N Westmoreland #328"/>
    <n v="75211"/>
    <n v="1"/>
    <n v="0"/>
    <n v="5"/>
    <n v="5"/>
    <m/>
  </r>
  <r>
    <x v="7"/>
    <x v="0"/>
    <d v="2025-07-22T00:00:00"/>
    <d v="2025-07-22T00:00:00"/>
    <s v="6DQ-R - Observation"/>
    <x v="0"/>
    <s v="Lion of Judah Montessori"/>
    <s v="3028 S Malcolm X Blvd"/>
    <n v="75215"/>
    <n v="1"/>
    <n v="0"/>
    <n v="19"/>
    <n v="19"/>
    <m/>
  </r>
  <r>
    <x v="9"/>
    <x v="5"/>
    <d v="2025-07-22T00:00:00"/>
    <d v="2025-07-22T00:00:00"/>
    <s v="Mariachi New Play Workshop"/>
    <x v="0"/>
    <s v="Latino Culturl Center"/>
    <s v="2600 Live Oak Dallas"/>
    <n v="75219"/>
    <n v="1"/>
    <m/>
    <n v="7"/>
    <n v="7"/>
    <m/>
  </r>
  <r>
    <x v="9"/>
    <x v="0"/>
    <d v="2025-07-22T00:00:00"/>
    <d v="2025-07-22T00:00:00"/>
    <s v="SOY-Mesquite Music 5-10 years old"/>
    <x v="0"/>
    <s v="Mesquite Art Center"/>
    <s v="1527 N Galloway Ave. Mesquite"/>
    <n v="75149"/>
    <n v="1"/>
    <n v="19"/>
    <m/>
    <n v="19"/>
    <m/>
  </r>
  <r>
    <x v="9"/>
    <x v="0"/>
    <d v="2025-07-22T00:00:00"/>
    <d v="2025-07-22T00:00:00"/>
    <s v="SOY-Mesquite Music- 11-16-10 years old"/>
    <x v="0"/>
    <s v="Mesquite Art Center"/>
    <s v="1527 N Galloway Ave. Mesquite"/>
    <n v="75149"/>
    <n v="1"/>
    <n v="18"/>
    <m/>
    <n v="18"/>
    <m/>
  </r>
  <r>
    <x v="16"/>
    <x v="5"/>
    <d v="2025-07-22T00:00:00"/>
    <d v="2025-07-22T00:00:00"/>
    <s v="Arts &amp; Letters Live"/>
    <x v="0"/>
    <s v="Dallas Museum of Art"/>
    <s v="1717 N Harwood"/>
    <n v="75201"/>
    <n v="1"/>
    <n v="210"/>
    <m/>
    <n v="210"/>
    <m/>
  </r>
  <r>
    <x v="51"/>
    <x v="1"/>
    <d v="2025-07-22T00:00:00"/>
    <d v="2025-07-31T00:00:00"/>
    <s v="Production devising sessions"/>
    <x v="0"/>
    <s v="OutLoud Dallas"/>
    <s v="3137 Irving Blvd "/>
    <n v="75247"/>
    <n v="5"/>
    <n v="0"/>
    <n v="7"/>
    <n v="7"/>
    <m/>
  </r>
  <r>
    <x v="55"/>
    <x v="10"/>
    <s v="N/A"/>
    <s v="N/A"/>
    <s v="NO EVENTS AUG 2025"/>
    <x v="2"/>
    <m/>
    <m/>
    <m/>
    <m/>
    <m/>
    <m/>
    <m/>
    <m/>
  </r>
  <r>
    <x v="55"/>
    <x v="10"/>
    <s v="N/A"/>
    <s v="N/A"/>
    <s v="NO EVENTS JUL 2025"/>
    <x v="2"/>
    <m/>
    <m/>
    <m/>
    <m/>
    <m/>
    <m/>
    <m/>
    <m/>
  </r>
  <r>
    <x v="48"/>
    <x v="3"/>
    <d v="2025-07-22T00:00:00"/>
    <d v="2025-07-22T00:00:00"/>
    <s v="Multmedia Apprenticeship Program (MAP)"/>
    <x v="0"/>
    <s v="MPS"/>
    <s v="141 Regal Row"/>
    <n v="75247"/>
    <n v="1"/>
    <n v="0"/>
    <n v="12"/>
    <n v="12"/>
    <m/>
  </r>
  <r>
    <x v="24"/>
    <x v="0"/>
    <d v="2025-07-22T00:00:00"/>
    <d v="2025-07-22T00:00:00"/>
    <s v="Outreach Lab: Adapt to Survive 2.0"/>
    <x v="0"/>
    <s v="Frazier Revitalization Inc."/>
    <s v="5646 Milton Street Suite 407"/>
    <s v="75206"/>
    <n v="2"/>
    <m/>
    <n v="50"/>
    <n v="50"/>
    <m/>
  </r>
  <r>
    <x v="24"/>
    <x v="0"/>
    <d v="2025-07-22T00:00:00"/>
    <d v="2025-07-22T00:00:00"/>
    <s v="Outreach Lab: Air and Weather"/>
    <x v="0"/>
    <s v="Behind Every Door"/>
    <s v="1007 Hutchins Road"/>
    <s v="75203"/>
    <n v="1"/>
    <n v="25"/>
    <m/>
    <n v="25"/>
    <m/>
  </r>
  <r>
    <x v="24"/>
    <x v="0"/>
    <d v="2025-07-22T00:00:00"/>
    <d v="2025-07-22T00:00:00"/>
    <s v="Outreach Lab: Chemistry Detectives"/>
    <x v="0"/>
    <s v="Stand 4 Sisterhood"/>
    <s v="2423 Wilma St"/>
    <s v="75241"/>
    <n v="1"/>
    <m/>
    <n v="21"/>
    <n v="21"/>
    <m/>
  </r>
  <r>
    <x v="24"/>
    <x v="0"/>
    <d v="2025-07-22T00:00:00"/>
    <d v="2025-07-22T00:00:00"/>
    <s v="Outreach Lab: Crash Test Cars"/>
    <x v="0"/>
    <s v="Stand 4 Sisterhood"/>
    <s v="2423 Wilma St"/>
    <s v="75241"/>
    <n v="1"/>
    <m/>
    <n v="21"/>
    <n v="21"/>
    <m/>
  </r>
  <r>
    <x v="24"/>
    <x v="0"/>
    <d v="2025-07-22T00:00:00"/>
    <d v="2025-07-22T00:00:00"/>
    <s v="Outreach Lab: Engineers, Assemble!"/>
    <x v="0"/>
    <s v="Eloise Lundy Recreation Center"/>
    <s v="1228 Sabine Street"/>
    <s v="75203"/>
    <n v="1"/>
    <m/>
    <n v="21"/>
    <n v="21"/>
    <m/>
  </r>
  <r>
    <x v="24"/>
    <x v="0"/>
    <d v="2025-07-22T00:00:00"/>
    <d v="2025-07-22T00:00:00"/>
    <s v="TECH Truck "/>
    <x v="0"/>
    <s v="Dallas Public Library - Audelia Road Branch"/>
    <s v="10045 Audelia Rd"/>
    <s v="75238"/>
    <n v="1"/>
    <m/>
    <n v="50"/>
    <n v="50"/>
    <m/>
  </r>
  <r>
    <x v="47"/>
    <x v="5"/>
    <d v="2025-07-22T00:00:00"/>
    <d v="2025-07-22T00:00:00"/>
    <s v="Pizcas Performance"/>
    <x v="0"/>
    <s v="Arts Mission Oak Cliff"/>
    <s v="410 S Windomere Ave, Dallas, TX"/>
    <n v="75208"/>
    <n v="1"/>
    <n v="0"/>
    <n v="13"/>
    <n v="13"/>
    <m/>
  </r>
  <r>
    <x v="26"/>
    <x v="3"/>
    <d v="2025-07-22T00:00:00"/>
    <d v="2025-07-22T00:00:00"/>
    <s v="Quartet Conf. Morning Session"/>
    <x v="0"/>
    <s v="TBAAL "/>
    <s v="1309 Canton Street"/>
    <n v="75202"/>
    <n v="1"/>
    <n v="244"/>
    <n v="0"/>
    <n v="244"/>
    <m/>
  </r>
  <r>
    <x v="26"/>
    <x v="3"/>
    <d v="2025-07-22T00:00:00"/>
    <d v="2025-07-22T00:00:00"/>
    <s v="Quartet Conf. Night Session"/>
    <x v="0"/>
    <s v="TBAAL "/>
    <s v="1309 Canton Street"/>
    <n v="75202"/>
    <n v="1"/>
    <n v="411"/>
    <n v="0"/>
    <n v="411"/>
    <m/>
  </r>
  <r>
    <x v="31"/>
    <x v="1"/>
    <d v="2025-07-22T00:00:00"/>
    <d v="2025-07-22T00:00:00"/>
    <s v="Groundless Ground Rehearsal"/>
    <x v="0"/>
    <s v="First Presbyterian Church"/>
    <s v="1835 Young Street"/>
    <n v="75201"/>
    <n v="1"/>
    <n v="200"/>
    <n v="0"/>
    <n v="200"/>
    <m/>
  </r>
  <r>
    <x v="32"/>
    <x v="8"/>
    <d v="2025-07-22T00:00:00"/>
    <d v="2025-07-22T00:00:00"/>
    <s v="USAFF co-presents Harry Potter series screening of &quot;Harry Potter and the Goblet of Fire&quot; (presented with the Angelika Dallas)"/>
    <x v="0"/>
    <s v="Angelika Film Center Dallas"/>
    <s v="5321 E Mockingbird Ln"/>
    <n v="75206"/>
    <n v="1"/>
    <n v="41"/>
    <n v="0"/>
    <n v="41"/>
    <m/>
  </r>
  <r>
    <x v="48"/>
    <x v="0"/>
    <d v="2025-07-23T00:00:00"/>
    <d v="2025-07-23T00:00:00"/>
    <s v="Exhibition of Visions "/>
    <x v="1"/>
    <s v="Zoom"/>
    <s v="-"/>
    <s v="-"/>
    <n v="1"/>
    <n v="0"/>
    <n v="6"/>
    <n v="6"/>
    <m/>
  </r>
  <r>
    <x v="43"/>
    <x v="5"/>
    <d v="2025-07-23T00:00:00"/>
    <d v="2025-07-23T00:00:00"/>
    <s v="Concerts for Seniors - Dallas Area"/>
    <x v="0"/>
    <s v="Villages of Lake Highlands: MC"/>
    <s v="8615 Lullwater Drive"/>
    <s v="75238"/>
    <n v="1"/>
    <n v="0"/>
    <n v="35"/>
    <n v="35"/>
    <m/>
  </r>
  <r>
    <x v="43"/>
    <x v="5"/>
    <d v="2025-07-23T00:00:00"/>
    <d v="2025-07-23T00:00:00"/>
    <s v="Concerts for Seniors - Dallas Area"/>
    <x v="0"/>
    <s v="Villages of Lake Highlands: MC"/>
    <s v="8615 Lullwater Drive"/>
    <s v="75238"/>
    <n v="1"/>
    <n v="0"/>
    <n v="35"/>
    <n v="35"/>
    <m/>
  </r>
  <r>
    <x v="43"/>
    <x v="5"/>
    <d v="2025-07-23T00:00:00"/>
    <d v="2025-07-23T00:00:00"/>
    <s v="Concerts for Seniors - Dallas Area"/>
    <x v="0"/>
    <s v="Larry Johnson Recreation Center"/>
    <s v="3700 Dixon Avenue"/>
    <s v="75210"/>
    <n v="1"/>
    <n v="0"/>
    <n v="30"/>
    <n v="30"/>
    <m/>
  </r>
  <r>
    <x v="43"/>
    <x v="5"/>
    <d v="2025-07-23T00:00:00"/>
    <d v="2025-07-23T00:00:00"/>
    <s v="Concerts for Seniors - Dallas Area"/>
    <x v="0"/>
    <s v="Larry Johnson Recreation Center"/>
    <s v="3700 Dixon Avenue"/>
    <s v="75210"/>
    <n v="1"/>
    <n v="0"/>
    <n v="30"/>
    <n v="30"/>
    <m/>
  </r>
  <r>
    <x v="9"/>
    <x v="5"/>
    <d v="2025-07-23T00:00:00"/>
    <d v="2025-07-23T00:00:00"/>
    <s v="Mariachi New Play Workshop"/>
    <x v="0"/>
    <s v="Latino Culturl Center"/>
    <s v="2600 Live Oak Dallas"/>
    <n v="75219"/>
    <n v="1"/>
    <m/>
    <n v="7"/>
    <n v="7"/>
    <m/>
  </r>
  <r>
    <x v="9"/>
    <x v="0"/>
    <d v="2025-07-23T00:00:00"/>
    <d v="2025-07-23T00:00:00"/>
    <s v="SOY-Mesquite Music 5-10 years old"/>
    <x v="0"/>
    <s v="Mesquite Art Center"/>
    <s v="1527 N Galloway Ave. Mesquite"/>
    <n v="75149"/>
    <n v="1"/>
    <n v="20"/>
    <m/>
    <n v="20"/>
    <m/>
  </r>
  <r>
    <x v="9"/>
    <x v="0"/>
    <d v="2025-07-23T00:00:00"/>
    <d v="2025-07-23T00:00:00"/>
    <s v="SOY-Mesquite Music- 11-16-10 years old"/>
    <x v="0"/>
    <s v="Mesquite Art Center"/>
    <s v="1527 N Galloway Ave. Mesquite"/>
    <n v="75149"/>
    <n v="1"/>
    <n v="18"/>
    <m/>
    <n v="18"/>
    <m/>
  </r>
  <r>
    <x v="14"/>
    <x v="9"/>
    <d v="2025-07-23T00:00:00"/>
    <d v="2025-07-23T00:00:00"/>
    <s v="Southern University at Shreveport TRIO"/>
    <x v="0"/>
    <s v="The Sixth Floor Museum at Dealey Plaza"/>
    <s v="411 Elm Street"/>
    <n v="75204"/>
    <n v="1"/>
    <n v="20"/>
    <n v="4"/>
    <n v="24"/>
    <m/>
  </r>
  <r>
    <x v="14"/>
    <x v="9"/>
    <d v="2025-07-23T00:00:00"/>
    <d v="2025-07-23T00:00:00"/>
    <s v="University of Oklahoma Upward Bound"/>
    <x v="0"/>
    <s v="The Sixth Floor Museum at Dealey Plaza"/>
    <s v="411 Elm Street"/>
    <n v="75204"/>
    <n v="1"/>
    <n v="14"/>
    <n v="2"/>
    <n v="16"/>
    <m/>
  </r>
  <r>
    <x v="16"/>
    <x v="9"/>
    <d v="2025-07-23T00:00:00"/>
    <d v="2025-07-23T00:00:00"/>
    <s v="Adult Program"/>
    <x v="0"/>
    <s v="New Friends New Life"/>
    <s v="1215 Skiles St"/>
    <n v="75204"/>
    <n v="1"/>
    <m/>
    <n v="15"/>
    <n v="15"/>
    <m/>
  </r>
  <r>
    <x v="16"/>
    <x v="0"/>
    <d v="2025-07-23T00:00:00"/>
    <d v="2025-07-23T00:00:00"/>
    <s v="Art Kits"/>
    <x v="0"/>
    <s v="Texas Instruments Incorporated"/>
    <s v="12500 T I Blvd"/>
    <n v="75243"/>
    <n v="1"/>
    <m/>
    <n v="350"/>
    <n v="350"/>
    <m/>
  </r>
  <r>
    <x v="24"/>
    <x v="0"/>
    <d v="2025-07-23T00:00:00"/>
    <d v="2025-07-23T00:00:00"/>
    <s v="TECH Truck "/>
    <x v="0"/>
    <s v="Dallas Public Library - Polk-Wisdom"/>
    <s v="7151 Library Ln"/>
    <s v="75232"/>
    <n v="1"/>
    <m/>
    <n v="60"/>
    <n v="60"/>
    <m/>
  </r>
  <r>
    <x v="26"/>
    <x v="3"/>
    <d v="2025-07-23T00:00:00"/>
    <d v="2025-07-23T00:00:00"/>
    <s v="Quartet Conf. Morning Session"/>
    <x v="0"/>
    <s v="TBAAL "/>
    <s v="1309 Canton Street"/>
    <n v="75202"/>
    <n v="1"/>
    <n v="244"/>
    <n v="0"/>
    <n v="188"/>
    <m/>
  </r>
  <r>
    <x v="26"/>
    <x v="3"/>
    <d v="2025-07-23T00:00:00"/>
    <d v="2025-07-23T00:00:00"/>
    <s v="Quartet Conf. Night Session"/>
    <x v="0"/>
    <s v="TBAAL "/>
    <s v="1309 Canton Street"/>
    <n v="75202"/>
    <n v="1"/>
    <n v="411"/>
    <n v="0"/>
    <n v="377"/>
    <m/>
  </r>
  <r>
    <x v="37"/>
    <x v="0"/>
    <d v="2025-07-23T00:00:00"/>
    <d v="2025-07-23T00:00:00"/>
    <s v="2425-180RW Rail Writers with Project Transformation to Deep Ellum"/>
    <x v="0"/>
    <s v="Mockingbird Station"/>
    <s v="5465 E. Mockingbird Lane"/>
    <n v="75206"/>
    <n v="1"/>
    <n v="0"/>
    <n v="16"/>
    <n v="16"/>
    <m/>
  </r>
  <r>
    <x v="32"/>
    <x v="8"/>
    <d v="2025-07-23T00:00:00"/>
    <d v="2025-07-23T00:00:00"/>
    <s v="KidFilm/USAFF co-presents Studio Ghibli Fest screening of &quot;Spirited Away&quot; (presented with the Angelika Dallas)"/>
    <x v="0"/>
    <s v="Angelika Film Center Dallas"/>
    <s v="5321 E Mockingbird Ln"/>
    <n v="75206"/>
    <n v="1"/>
    <n v="60"/>
    <n v="0"/>
    <n v="60"/>
    <m/>
  </r>
  <r>
    <x v="37"/>
    <x v="0"/>
    <d v="2025-07-24T00:00:00"/>
    <d v="2025-07-24T00:00:00"/>
    <s v="2425-101A CAVARTS Writing Workshop "/>
    <x v="1"/>
    <s v="Virtual"/>
    <s v="Virtual"/>
    <s v="Virtual"/>
    <n v="1"/>
    <n v="0"/>
    <n v="11"/>
    <n v="11"/>
    <m/>
  </r>
  <r>
    <x v="7"/>
    <x v="0"/>
    <d v="2025-07-24T00:00:00"/>
    <d v="2025-07-24T00:00:00"/>
    <s v="Creative Solutions"/>
    <x v="0"/>
    <s v="Medlock"/>
    <s v="1566 E. Langdon Rd"/>
    <n v="75241"/>
    <n v="1"/>
    <n v="0"/>
    <n v="11"/>
    <n v="11"/>
    <m/>
  </r>
  <r>
    <x v="7"/>
    <x v="0"/>
    <d v="2025-07-24T00:00:00"/>
    <d v="2025-07-24T00:00:00"/>
    <s v="The Fellowship Initiative"/>
    <x v="0"/>
    <s v="Big Thought HQ"/>
    <s v="1409 Botham Jean Blvd., Suite 1015"/>
    <n v="75215"/>
    <n v="1"/>
    <n v="0"/>
    <n v="9"/>
    <n v="9"/>
    <m/>
  </r>
  <r>
    <x v="9"/>
    <x v="5"/>
    <d v="2025-07-24T00:00:00"/>
    <d v="2025-07-24T00:00:00"/>
    <s v="Mariachi New Play Workshop"/>
    <x v="0"/>
    <s v="Latino Culturl Center"/>
    <s v="2600 Live Oak Dallas"/>
    <n v="75219"/>
    <n v="1"/>
    <m/>
    <n v="7"/>
    <n v="7"/>
    <m/>
  </r>
  <r>
    <x v="9"/>
    <x v="0"/>
    <d v="2025-07-24T00:00:00"/>
    <d v="2025-07-24T00:00:00"/>
    <s v="SOY-Mesquite Music 5-10 years old"/>
    <x v="0"/>
    <s v="Mesquite Art Center"/>
    <s v="1527 N Galloway Ave. Mesquite"/>
    <n v="75149"/>
    <n v="1"/>
    <n v="21"/>
    <m/>
    <n v="21"/>
    <m/>
  </r>
  <r>
    <x v="9"/>
    <x v="0"/>
    <d v="2025-07-24T00:00:00"/>
    <d v="2025-07-24T00:00:00"/>
    <s v="SOY-Mesquite Music- 11-16-10 years old"/>
    <x v="0"/>
    <s v="Mesquite Art Center"/>
    <s v="1527 N Galloway Ave. Mesquite"/>
    <n v="75149"/>
    <n v="1"/>
    <n v="18"/>
    <m/>
    <n v="18"/>
    <m/>
  </r>
  <r>
    <x v="50"/>
    <x v="0"/>
    <d v="2025-07-24T00:00:00"/>
    <d v="2025-07-31T00:00:00"/>
    <s v="Art Camp for Grownups"/>
    <x v="0"/>
    <s v="Color Me Empowered HQ"/>
    <s v="2101 West Clarendon"/>
    <n v="75208"/>
    <n v="2"/>
    <n v="0"/>
    <n v="3"/>
    <n v="3"/>
    <m/>
  </r>
  <r>
    <x v="15"/>
    <x v="3"/>
    <d v="2025-07-24T00:00:00"/>
    <d v="2025-07-24T00:00:00"/>
    <s v="Highland Methodist Church"/>
    <x v="0"/>
    <s v="Hall of State"/>
    <s v="3939 Grand Avenue"/>
    <n v="75210"/>
    <n v="1"/>
    <s v="X"/>
    <n v="35"/>
    <n v="35"/>
    <m/>
  </r>
  <r>
    <x v="16"/>
    <x v="0"/>
    <d v="2025-07-24T00:00:00"/>
    <d v="2025-07-24T00:00:00"/>
    <s v="The Stewpot"/>
    <x v="0"/>
    <s v="Dallas Museum of Art"/>
    <s v="1717 N Harwood"/>
    <n v="75201"/>
    <n v="1"/>
    <m/>
    <n v="11"/>
    <n v="11"/>
    <n v="11"/>
  </r>
  <r>
    <x v="22"/>
    <x v="0"/>
    <d v="2025-07-24T00:00:00"/>
    <d v="2025-07-24T00:00:00"/>
    <s v="Teacher Inservice Rockwall ISD"/>
    <x v="0"/>
    <s v="Nasher Sculpture Center"/>
    <s v="2001 Flora St. "/>
    <n v="75201"/>
    <n v="1"/>
    <m/>
    <n v="20"/>
    <n v="20"/>
    <m/>
  </r>
  <r>
    <x v="22"/>
    <x v="3"/>
    <d v="2025-07-24T00:00:00"/>
    <d v="2025-07-24T00:00:00"/>
    <s v="Yoga in the Garden"/>
    <x v="0"/>
    <s v="Nasher Sculpture Center"/>
    <s v="2001 Flora St. "/>
    <n v="75201"/>
    <n v="1"/>
    <n v="40"/>
    <m/>
    <n v="40"/>
    <n v="9"/>
  </r>
  <r>
    <x v="48"/>
    <x v="3"/>
    <d v="2025-07-24T00:00:00"/>
    <d v="2025-07-24T00:00:00"/>
    <s v="PA Bootcamp"/>
    <x v="0"/>
    <s v="Executive Suites"/>
    <s v="2904 Floyd St"/>
    <n v="75204"/>
    <n v="1"/>
    <n v="0"/>
    <n v="2"/>
    <n v="2"/>
    <m/>
  </r>
  <r>
    <x v="48"/>
    <x v="3"/>
    <d v="2025-07-24T00:00:00"/>
    <d v="2025-07-24T00:00:00"/>
    <s v="PA Bootcamp"/>
    <x v="0"/>
    <s v="Executive Suites"/>
    <s v="2904 Floyd St"/>
    <n v="75204"/>
    <n v="1"/>
    <n v="0"/>
    <n v="8"/>
    <n v="8"/>
    <m/>
  </r>
  <r>
    <x v="24"/>
    <x v="0"/>
    <d v="2025-07-24T00:00:00"/>
    <d v="2025-07-24T00:00:00"/>
    <s v="Outreach Demo: Suiting Up for Space"/>
    <x v="0"/>
    <s v="First United Methodist Church of Dallas"/>
    <s v="1928 Ross Ave"/>
    <s v="75201"/>
    <n v="1"/>
    <n v="63"/>
    <m/>
    <n v="63"/>
    <m/>
  </r>
  <r>
    <x v="24"/>
    <x v="0"/>
    <d v="2025-07-24T00:00:00"/>
    <d v="2025-07-24T00:00:00"/>
    <s v="TECH Truck "/>
    <x v="0"/>
    <s v="Dallas Public Library - Preston Royal Branch"/>
    <s v="5626 Royal Ln"/>
    <s v="75229"/>
    <n v="1"/>
    <m/>
    <n v="60"/>
    <n v="60"/>
    <m/>
  </r>
  <r>
    <x v="26"/>
    <x v="3"/>
    <d v="2025-07-24T00:00:00"/>
    <d v="2025-07-24T00:00:00"/>
    <s v="RFJF Vol Mtg"/>
    <x v="0"/>
    <s v="TBAAL "/>
    <s v="1309 Canton Street"/>
    <n v="75202"/>
    <n v="1"/>
    <n v="0"/>
    <n v="84"/>
    <n v="84"/>
    <m/>
  </r>
  <r>
    <x v="26"/>
    <x v="3"/>
    <d v="2025-07-24T00:00:00"/>
    <d v="2025-07-24T00:00:00"/>
    <s v="Quartet Conf. Morning Session"/>
    <x v="0"/>
    <s v="TBAAL "/>
    <s v="1309 Canton Street"/>
    <n v="75202"/>
    <n v="1"/>
    <n v="121"/>
    <n v="0"/>
    <n v="188"/>
    <m/>
  </r>
  <r>
    <x v="26"/>
    <x v="3"/>
    <d v="2025-07-24T00:00:00"/>
    <d v="2025-07-24T00:00:00"/>
    <s v="Quartet Conf. Night Session"/>
    <x v="0"/>
    <s v="TBAAL "/>
    <s v="1309 Canton Street"/>
    <n v="75202"/>
    <n v="1"/>
    <n v="311"/>
    <n v="0"/>
    <n v="377"/>
    <m/>
  </r>
  <r>
    <x v="37"/>
    <x v="5"/>
    <d v="2025-07-24T00:00:00"/>
    <d v="2025-07-24T00:00:00"/>
    <s v="2425-194A Buzzed! Peace Love and Bees"/>
    <x v="0"/>
    <s v="Theatre Three"/>
    <s v="2688 Laclede Street "/>
    <n v="75211"/>
    <n v="1"/>
    <n v="33"/>
    <n v="12"/>
    <n v="45"/>
    <m/>
  </r>
  <r>
    <x v="32"/>
    <x v="8"/>
    <d v="2025-07-24T00:00:00"/>
    <d v="2025-07-24T00:00:00"/>
    <s v="KidFilm/USAFF co-presents Studio Ghibli Fest screening of &quot;Spirited Away&quot; (presented with the Angelika Dallas)"/>
    <x v="0"/>
    <s v="Angelika Film Center Dallas"/>
    <s v="5321 E Mockingbird Ln"/>
    <n v="75206"/>
    <n v="1"/>
    <n v="32"/>
    <n v="0"/>
    <n v="32"/>
    <m/>
  </r>
  <r>
    <x v="43"/>
    <x v="5"/>
    <d v="2025-07-25T00:00:00"/>
    <d v="2025-07-25T00:00:00"/>
    <s v="Concerts for Seniors - Dallas Area"/>
    <x v="0"/>
    <s v="Vitality Living Preston Hollow: AL"/>
    <s v="11409 N. Central Expressway"/>
    <s v="75243"/>
    <n v="1"/>
    <n v="0"/>
    <n v="10"/>
    <n v="10"/>
    <m/>
  </r>
  <r>
    <x v="43"/>
    <x v="5"/>
    <d v="2025-07-25T00:00:00"/>
    <d v="2025-07-25T00:00:00"/>
    <s v="Concerts for Seniors - Dallas Area"/>
    <x v="0"/>
    <s v="Vitality Living Preston Hollow: AL"/>
    <s v="11409 N. Central Expressway"/>
    <s v="75243"/>
    <n v="1"/>
    <n v="0"/>
    <n v="10"/>
    <n v="10"/>
    <m/>
  </r>
  <r>
    <x v="43"/>
    <x v="5"/>
    <d v="2025-07-25T00:00:00"/>
    <d v="2025-07-25T00:00:00"/>
    <s v="Concerts for Seniors - Dallas Area"/>
    <x v="0"/>
    <s v="Parsons House Preston Hollow: AL"/>
    <s v="4205 West Northwest Highway"/>
    <s v="75220"/>
    <n v="1"/>
    <n v="0"/>
    <n v="25"/>
    <n v="25"/>
    <m/>
  </r>
  <r>
    <x v="43"/>
    <x v="5"/>
    <d v="2025-07-25T00:00:00"/>
    <d v="2025-07-25T00:00:00"/>
    <s v="Concerts for Seniors - Dallas Area"/>
    <x v="0"/>
    <s v="Parsons House Preston Hollow: AL"/>
    <s v="4205 West Northwest Highway"/>
    <s v="75220"/>
    <n v="1"/>
    <n v="0"/>
    <n v="25"/>
    <n v="25"/>
    <m/>
  </r>
  <r>
    <x v="43"/>
    <x v="5"/>
    <d v="2025-07-25T00:00:00"/>
    <d v="2025-07-25T00:00:00"/>
    <s v="Concerts for Seniors - Dallas Area"/>
    <x v="0"/>
    <s v="Willie B. Johnson Senior Center"/>
    <s v="12225 Willowdell Drive"/>
    <s v="75243"/>
    <n v="1"/>
    <n v="0"/>
    <n v="53"/>
    <n v="53"/>
    <m/>
  </r>
  <r>
    <x v="43"/>
    <x v="5"/>
    <d v="2025-07-25T00:00:00"/>
    <d v="2025-07-25T00:00:00"/>
    <s v="Concerts for Seniors - Dallas Area"/>
    <x v="0"/>
    <s v="Willie B. Johnson Senior Center"/>
    <s v="12225 Willowdell Drive"/>
    <s v="75243"/>
    <n v="1"/>
    <n v="0"/>
    <n v="53"/>
    <n v="53"/>
    <m/>
  </r>
  <r>
    <x v="43"/>
    <x v="5"/>
    <d v="2025-07-25T00:00:00"/>
    <d v="2025-07-25T00:00:00"/>
    <s v="Concerts for Seniors - Dallas Area"/>
    <x v="0"/>
    <s v="Caruth Haven Court"/>
    <s v="5585 Caruth Haven Lane"/>
    <s v="75225"/>
    <n v="1"/>
    <n v="0"/>
    <n v="16"/>
    <n v="16"/>
    <m/>
  </r>
  <r>
    <x v="43"/>
    <x v="5"/>
    <d v="2025-07-25T00:00:00"/>
    <d v="2025-07-25T00:00:00"/>
    <s v="Concerts for Seniors - Dallas Area"/>
    <x v="0"/>
    <s v="Caruth Haven Court"/>
    <s v="5585 Caruth Haven Lane"/>
    <s v="75225"/>
    <n v="1"/>
    <n v="0"/>
    <n v="16"/>
    <n v="16"/>
    <m/>
  </r>
  <r>
    <x v="18"/>
    <x v="5"/>
    <d v="2025-07-25T00:00:00"/>
    <d v="2025-07-25T00:00:00"/>
    <s v="Mocky Horror Picture Show Mocks Super Mario Brothers"/>
    <x v="0"/>
    <s v="La Cantera Arts Conservatory"/>
    <s v="1050 N Westmoreland #328"/>
    <n v="75211"/>
    <n v="1"/>
    <n v="0"/>
    <n v="22"/>
    <n v="22"/>
    <m/>
  </r>
  <r>
    <x v="7"/>
    <x v="0"/>
    <d v="2025-07-25T00:00:00"/>
    <d v="2025-07-25T00:00:00"/>
    <s v="Creative Solutions"/>
    <x v="0"/>
    <s v="Medlock"/>
    <s v="1566 E. Langdon Rd"/>
    <n v="75241"/>
    <n v="1"/>
    <n v="0"/>
    <n v="11"/>
    <n v="11"/>
    <m/>
  </r>
  <r>
    <x v="9"/>
    <x v="5"/>
    <d v="2025-07-25T00:00:00"/>
    <d v="2025-07-25T00:00:00"/>
    <s v="Mariachi New Play Workshop"/>
    <x v="0"/>
    <s v="Latino Culturl Center"/>
    <s v="2600 Live Oak Dallas"/>
    <n v="75219"/>
    <n v="1"/>
    <m/>
    <n v="7"/>
    <n v="7"/>
    <m/>
  </r>
  <r>
    <x v="13"/>
    <x v="0"/>
    <d v="2025-07-25T00:00:00"/>
    <d v="2025-07-25T00:00:00"/>
    <s v="Sensory Friendly- Blue Pegasus Players Acting Class- performance"/>
    <x v="0"/>
    <s v="Rosewood Center for Family Arts"/>
    <s v="5938 Skillman St"/>
    <n v="75231"/>
    <n v="1"/>
    <m/>
    <n v="34"/>
    <n v="34"/>
    <m/>
  </r>
  <r>
    <x v="13"/>
    <x v="3"/>
    <d v="2025-07-25T00:00:00"/>
    <d v="2025-07-25T00:00:00"/>
    <s v="Texas Instruments- Bring Your Kids to Work Day"/>
    <x v="0"/>
    <s v="South Campus of Texas Instruments"/>
    <s v="12500 TI Blvd"/>
    <n v="75243"/>
    <n v="1"/>
    <m/>
    <n v="1500"/>
    <n v="1500"/>
    <m/>
  </r>
  <r>
    <x v="14"/>
    <x v="9"/>
    <d v="2025-07-25T00:00:00"/>
    <d v="2025-07-25T00:00:00"/>
    <s v="Metropolitan State University Denver Upward Bound"/>
    <x v="0"/>
    <s v="The Sixth Floor Museum at Dealey Plaza"/>
    <s v="411 Elm Street"/>
    <n v="75204"/>
    <n v="1"/>
    <n v="26"/>
    <n v="3"/>
    <n v="29"/>
    <m/>
  </r>
  <r>
    <x v="14"/>
    <x v="0"/>
    <d v="2025-07-25T00:00:00"/>
    <d v="2025-07-25T00:00:00"/>
    <s v="Living History program"/>
    <x v="0"/>
    <s v="The Sixth Floor Museum at Dealey Plaza"/>
    <s v="411 Elm Street"/>
    <n v="75204"/>
    <n v="1"/>
    <n v="0"/>
    <n v="72"/>
    <n v="72"/>
    <m/>
  </r>
  <r>
    <x v="16"/>
    <x v="0"/>
    <d v="2025-07-25T00:00:00"/>
    <d v="2025-07-25T00:00:00"/>
    <s v="Citywide Youth Program"/>
    <x v="0"/>
    <s v="Dallas Public Library - West Branch"/>
    <s v="2332 Singleton Blvd"/>
    <n v="75212"/>
    <n v="1"/>
    <m/>
    <n v="16"/>
    <n v="16"/>
    <n v="11"/>
  </r>
  <r>
    <x v="16"/>
    <x v="0"/>
    <d v="2025-07-25T00:00:00"/>
    <d v="2025-07-25T00:00:00"/>
    <s v="Art Kits"/>
    <x v="0"/>
    <s v="Fair Park"/>
    <s v="3809 Grand Ave"/>
    <n v="75210"/>
    <n v="1"/>
    <m/>
    <n v="350"/>
    <n v="350"/>
    <m/>
  </r>
  <r>
    <x v="19"/>
    <x v="5"/>
    <d v="2025-07-25T00:00:00"/>
    <d v="2025-07-25T00:00:00"/>
    <s v="Lion King Performance of the Summer Musical Theater Camp"/>
    <x v="0"/>
    <s v="Fair Park - Briscoe Carpenter Livestock Center"/>
    <s v="1403 Washington Street"/>
    <n v="75210"/>
    <n v="1"/>
    <n v="0"/>
    <n v="250"/>
    <n v="250"/>
    <m/>
  </r>
  <r>
    <x v="17"/>
    <x v="10"/>
    <s v="N/A"/>
    <s v="N/A"/>
    <s v="NO EVENTS AUG 2025"/>
    <x v="2"/>
    <m/>
    <m/>
    <m/>
    <m/>
    <m/>
    <m/>
    <m/>
    <m/>
  </r>
  <r>
    <x v="20"/>
    <x v="8"/>
    <d v="2025-07-25T00:00:00"/>
    <d v="2025-07-25T00:00:00"/>
    <s v="Boots &amp; Bling "/>
    <x v="0"/>
    <s v="African American Museum"/>
    <s v="3536 Grand Avenue"/>
    <n v="75210"/>
    <n v="1"/>
    <n v="276"/>
    <n v="25"/>
    <n v="301"/>
    <m/>
  </r>
  <r>
    <x v="24"/>
    <x v="0"/>
    <d v="2025-07-25T00:00:00"/>
    <d v="2025-07-25T00:00:00"/>
    <s v="Outreach Lab: Engineers, Assemble!"/>
    <x v="0"/>
    <s v="Steve and Kate's Camp - The Winston School"/>
    <s v="5707 Royal Lane"/>
    <s v="75229"/>
    <n v="2"/>
    <n v="62"/>
    <m/>
    <n v="62"/>
    <m/>
  </r>
  <r>
    <x v="24"/>
    <x v="0"/>
    <d v="2025-07-25T00:00:00"/>
    <d v="2025-07-25T00:00:00"/>
    <s v="TECH Truck "/>
    <x v="0"/>
    <s v="Dallas Public Library - Arcadia Park Branch"/>
    <s v="1302 N Justin Ave"/>
    <s v="75211"/>
    <n v="1"/>
    <m/>
    <n v="50"/>
    <n v="50"/>
    <m/>
  </r>
  <r>
    <x v="47"/>
    <x v="3"/>
    <d v="2025-07-25T00:00:00"/>
    <d v="2025-07-26T00:00:00"/>
    <s v="Season Auditions for Teatro Dallas"/>
    <x v="0"/>
    <s v="TD Studio"/>
    <s v="1230 Riverbend Tr. "/>
    <n v="75247"/>
    <n v="1"/>
    <n v="0"/>
    <n v="48"/>
    <n v="48"/>
    <m/>
  </r>
  <r>
    <x v="26"/>
    <x v="3"/>
    <d v="2025-07-25T00:00:00"/>
    <d v="2025-07-25T00:00:00"/>
    <s v="Quartet Conf. Morning Session"/>
    <x v="0"/>
    <s v="TBAAL "/>
    <s v="1309 Canton Street"/>
    <n v="75202"/>
    <n v="1"/>
    <n v="150"/>
    <n v="0"/>
    <n v="150"/>
    <n v="11"/>
  </r>
  <r>
    <x v="26"/>
    <x v="3"/>
    <d v="2025-07-25T00:00:00"/>
    <d v="2025-07-25T00:00:00"/>
    <s v="Quartet Conf. Dinner and Musical"/>
    <x v="0"/>
    <s v="TBAAL "/>
    <s v="1309 Canton Street"/>
    <n v="75202"/>
    <n v="1"/>
    <n v="466"/>
    <n v="0"/>
    <n v="466"/>
    <m/>
  </r>
  <r>
    <x v="35"/>
    <x v="10"/>
    <s v="N/A"/>
    <s v="N/A"/>
    <s v="NO EVENTS AUG 2025"/>
    <x v="2"/>
    <m/>
    <m/>
    <m/>
    <m/>
    <m/>
    <m/>
    <m/>
    <m/>
  </r>
  <r>
    <x v="37"/>
    <x v="5"/>
    <d v="2025-07-25T00:00:00"/>
    <d v="2025-07-25T00:00:00"/>
    <s v="2425-194A Buzzed! Peace Love and Bees"/>
    <x v="0"/>
    <s v="Theatre Three"/>
    <s v="2688 Laclede Street"/>
    <n v="75211"/>
    <n v="1"/>
    <n v="49"/>
    <n v="13"/>
    <n v="62"/>
    <m/>
  </r>
  <r>
    <x v="43"/>
    <x v="5"/>
    <d v="2025-07-26T00:00:00"/>
    <d v="2025-07-26T00:00:00"/>
    <s v="Concerts for Seniors - Dallas Area"/>
    <x v="0"/>
    <s v="Emerson on Harvest Hill: IL"/>
    <s v="5550 Harvest Hill"/>
    <s v="75230"/>
    <n v="1"/>
    <n v="0"/>
    <n v="26"/>
    <n v="26"/>
    <m/>
  </r>
  <r>
    <x v="43"/>
    <x v="5"/>
    <d v="2025-07-26T00:00:00"/>
    <d v="2025-07-26T00:00:00"/>
    <s v="Concerts for Seniors - Dallas Area"/>
    <x v="0"/>
    <s v="Emerson on Harvest Hill: IL"/>
    <s v="5550 Harvest Hill"/>
    <s v="75230"/>
    <n v="1"/>
    <n v="0"/>
    <n v="26"/>
    <n v="26"/>
    <m/>
  </r>
  <r>
    <x v="18"/>
    <x v="5"/>
    <d v="2025-07-26T00:00:00"/>
    <d v="2025-07-26T00:00:00"/>
    <s v="Open Mic"/>
    <x v="0"/>
    <s v="La Cantera Arts Conservatory"/>
    <s v="1050 N Westmoreland #328"/>
    <n v="75211"/>
    <n v="1"/>
    <n v="0"/>
    <n v="25"/>
    <n v="25"/>
    <m/>
  </r>
  <r>
    <x v="0"/>
    <x v="0"/>
    <d v="2025-07-26T00:00:00"/>
    <d v="2025-07-26T00:00:00"/>
    <s v="ANMBF Dance Academy Ballet Folklorico Toddlers 9:30 AM"/>
    <x v="0"/>
    <s v="Anita Martinez Recreation Center"/>
    <s v="3212 N Winnetka Ave, Dallas, TX 75212"/>
    <m/>
    <n v="1"/>
    <n v="7"/>
    <n v="0"/>
    <n v="7"/>
    <m/>
  </r>
  <r>
    <x v="0"/>
    <x v="0"/>
    <d v="2025-07-26T00:00:00"/>
    <d v="2025-07-26T00:00:00"/>
    <s v="ANMBF Dance Academy Ballet Folklorico Kids 10:30 AM"/>
    <x v="0"/>
    <s v="Anita Martinez Recreation Center"/>
    <s v="3212 N Winnetka Ave, Dallas, TX 75212"/>
    <m/>
    <n v="1"/>
    <n v="3"/>
    <n v="0"/>
    <n v="3"/>
    <m/>
  </r>
  <r>
    <x v="9"/>
    <x v="5"/>
    <d v="2025-07-26T00:00:00"/>
    <d v="2025-07-26T00:00:00"/>
    <s v="Ursula Community Tour"/>
    <x v="0"/>
    <s v="Pan African Connections"/>
    <s v="4466 S. Marsalis Ave."/>
    <n v="75216"/>
    <n v="1"/>
    <m/>
    <n v="30"/>
    <n v="30"/>
    <m/>
  </r>
  <r>
    <x v="13"/>
    <x v="3"/>
    <d v="2025-07-26T00:00:00"/>
    <d v="2025-07-26T00:00:00"/>
    <s v="Rentals- other arts"/>
    <x v="0"/>
    <s v="Rosewood Center for Family Arts"/>
    <s v="5938 Skillman St"/>
    <n v="75231"/>
    <n v="1"/>
    <m/>
    <n v="100"/>
    <n v="100"/>
    <m/>
  </r>
  <r>
    <x v="15"/>
    <x v="3"/>
    <d v="2025-07-26T00:00:00"/>
    <d v="2025-07-26T00:00:00"/>
    <s v="City of Dallas Luncheon "/>
    <x v="0"/>
    <s v="Hall of State"/>
    <s v="3939 Grand Avenue"/>
    <n v="75210"/>
    <n v="1"/>
    <s v="X"/>
    <n v="350"/>
    <n v="350"/>
    <m/>
  </r>
  <r>
    <x v="16"/>
    <x v="0"/>
    <d v="2025-07-26T00:00:00"/>
    <d v="2025-07-26T00:00:00"/>
    <s v="Citywide Youth Program"/>
    <x v="0"/>
    <s v="Trinity River Audubon Center"/>
    <s v="6500 S Great Trinity Forest Way"/>
    <n v="75217"/>
    <n v="1"/>
    <m/>
    <n v="15"/>
    <n v="15"/>
    <m/>
  </r>
  <r>
    <x v="20"/>
    <x v="5"/>
    <d v="2025-07-26T00:00:00"/>
    <d v="2025-07-26T00:00:00"/>
    <s v="Texas Black Invitational Rodeo"/>
    <x v="0"/>
    <s v="Fair Park Coliseum"/>
    <s v="1438 Coliseum Dr."/>
    <n v="75210"/>
    <n v="1"/>
    <n v="6287"/>
    <n v="530"/>
    <n v="6817"/>
    <m/>
  </r>
  <r>
    <x v="48"/>
    <x v="2"/>
    <d v="2025-07-26T00:00:00"/>
    <d v="2025-07-27T00:00:00"/>
    <s v="PA Bootcamp"/>
    <x v="0"/>
    <s v="Blackbird Carts"/>
    <s v="1232 Crampton Street"/>
    <n v="75207"/>
    <n v="1"/>
    <n v="0"/>
    <n v="25"/>
    <n v="25"/>
    <m/>
  </r>
  <r>
    <x v="24"/>
    <x v="0"/>
    <d v="2025-07-26T00:00:00"/>
    <d v="2025-07-26T00:00:00"/>
    <s v="TECH Truck "/>
    <x v="0"/>
    <s v="Dallas PD Unidos Back to School"/>
    <s v="7502 Fair Oaks Ave"/>
    <s v="75231"/>
    <n v="1"/>
    <m/>
    <n v="2500"/>
    <n v="2500"/>
    <m/>
  </r>
  <r>
    <x v="24"/>
    <x v="0"/>
    <d v="2025-07-26T00:00:00"/>
    <d v="2025-07-26T00:00:00"/>
    <s v="TECH Truck "/>
    <x v="0"/>
    <s v="Bachman Lake Together"/>
    <s v="9507 Overlake Dr"/>
    <s v="75220"/>
    <n v="1"/>
    <m/>
    <n v="150"/>
    <n v="150"/>
    <m/>
  </r>
  <r>
    <x v="41"/>
    <x v="5"/>
    <d v="2025-07-26T00:00:00"/>
    <d v="2025-07-26T00:00:00"/>
    <s v="Comfort The Soul"/>
    <x v="0"/>
    <s v="Bishop Arts Theatre"/>
    <s v="215 S Tyler Street"/>
    <n v="75208"/>
    <n v="1"/>
    <n v="125"/>
    <n v="30"/>
    <n v="155"/>
    <m/>
  </r>
  <r>
    <x v="49"/>
    <x v="1"/>
    <d v="2025-07-26T00:00:00"/>
    <d v="2025-07-26T00:00:00"/>
    <s v="Bandan Koro Rehearsal "/>
    <x v="0"/>
    <s v="Sammons Center for the Arts"/>
    <s v="3630 Harry Hines Blvd"/>
    <n v="75219"/>
    <n v="1"/>
    <n v="0"/>
    <n v="20"/>
    <n v="20"/>
    <m/>
  </r>
  <r>
    <x v="49"/>
    <x v="0"/>
    <d v="2025-07-26T00:00:00"/>
    <d v="2025-07-26T00:00:00"/>
    <s v="BK Saturdays - Bandan Koro Community Class "/>
    <x v="0"/>
    <s v="Sammons Center for the Arts"/>
    <s v="3630 Harry Hines Blvd"/>
    <n v="75219"/>
    <n v="1"/>
    <n v="0"/>
    <n v="45"/>
    <n v="45"/>
    <m/>
  </r>
  <r>
    <x v="37"/>
    <x v="5"/>
    <d v="2025-07-26T00:00:00"/>
    <d v="2025-07-26T00:00:00"/>
    <s v="2425-194A Buzzed! Peace Love and Bees"/>
    <x v="0"/>
    <s v="Theatre Three"/>
    <s v="2688 Laclede Street"/>
    <n v="75211"/>
    <n v="1"/>
    <n v="50"/>
    <n v="13"/>
    <n v="63"/>
    <m/>
  </r>
  <r>
    <x v="32"/>
    <x v="8"/>
    <d v="2025-07-26T00:00:00"/>
    <d v="2025-07-26T00:00:00"/>
    <s v="USAFF co-presents Harry Potter series screening of &quot;Harry Potter and the Goblet of Fire&quot; (presented with the Angelika Dallas)"/>
    <x v="0"/>
    <s v="Angelika Film Center Dallas"/>
    <s v="5321 E Mockingbird Ln"/>
    <n v="75206"/>
    <n v="1"/>
    <n v="11"/>
    <n v="0"/>
    <n v="11"/>
    <m/>
  </r>
  <r>
    <x v="6"/>
    <x v="5"/>
    <d v="2025-07-27T00:00:00"/>
    <d v="2025-07-27T00:00:00"/>
    <s v="Basically Beethoven Festival Concert 3 &quot;Septet&quot;"/>
    <x v="0"/>
    <s v="Moody Performance Hall"/>
    <s v="2520 Flora St"/>
    <n v="75201"/>
    <n v="1"/>
    <n v="0"/>
    <n v="636"/>
    <n v="636"/>
    <m/>
  </r>
  <r>
    <x v="37"/>
    <x v="5"/>
    <d v="2025-07-27T00:00:00"/>
    <d v="2025-07-27T00:00:00"/>
    <s v="2425-194A Buzzed! Peace Love and Bees"/>
    <x v="0"/>
    <s v="Theatre Three"/>
    <s v="2688 Laclede Street"/>
    <n v="75211"/>
    <n v="1"/>
    <n v="57"/>
    <n v="13"/>
    <n v="70"/>
    <m/>
  </r>
  <r>
    <x v="30"/>
    <x v="3"/>
    <d v="2025-07-27T00:00:00"/>
    <d v="2025-07-27T00:00:00"/>
    <s v="Callbacks The Niceties"/>
    <x v="0"/>
    <s v="Norma Young Arena Stage"/>
    <s v="2688 Laclede St., #120"/>
    <n v="75201"/>
    <n v="1"/>
    <m/>
    <n v="14"/>
    <n v="14"/>
    <m/>
  </r>
  <r>
    <x v="32"/>
    <x v="8"/>
    <d v="2025-07-27T00:00:00"/>
    <d v="2025-07-27T00:00:00"/>
    <s v="USAFF co-presents Meet the Filmmakers screening of &quot;Paper Marriage&quot; (with writer/director/actor Jeff Man in attendance) (co-presented with Asian Film Festival Dallas)"/>
    <x v="0"/>
    <s v="Angelika Film Center Dallas"/>
    <s v="5321 E Mockingbird Ln"/>
    <n v="75206"/>
    <n v="2"/>
    <n v="100"/>
    <n v="10"/>
    <n v="110"/>
    <m/>
  </r>
  <r>
    <x v="43"/>
    <x v="5"/>
    <d v="2025-07-28T00:00:00"/>
    <d v="2025-07-28T00:00:00"/>
    <s v="Concerts for Seniors - Dallas Area"/>
    <x v="0"/>
    <s v="The Legacy Midtown Park: Bldg. B"/>
    <s v="8260 Manderville Lane"/>
    <s v="75231"/>
    <n v="1"/>
    <n v="0"/>
    <n v="30"/>
    <n v="30"/>
    <m/>
  </r>
  <r>
    <x v="43"/>
    <x v="5"/>
    <d v="2025-07-28T00:00:00"/>
    <d v="2025-07-28T00:00:00"/>
    <s v="Concerts for Seniors - Dallas Area"/>
    <x v="0"/>
    <s v="The Legacy Midtown Park: Bldg. B"/>
    <s v="8260 Manderville Lane"/>
    <s v="75231"/>
    <n v="1"/>
    <n v="0"/>
    <n v="25"/>
    <n v="25"/>
    <m/>
  </r>
  <r>
    <x v="2"/>
    <x v="2"/>
    <d v="2025-07-28T00:00:00"/>
    <d v="2025-07-31T00:00:00"/>
    <s v="Advanced Acting, Contemporary Intensive"/>
    <x v="0"/>
    <s v="Arts Mission Oak Cliff"/>
    <s v="410 S Windomere Ave"/>
    <n v="75208"/>
    <n v="4"/>
    <n v="5"/>
    <m/>
    <n v="5"/>
    <m/>
  </r>
  <r>
    <x v="9"/>
    <x v="5"/>
    <d v="2025-07-28T00:00:00"/>
    <d v="2025-07-20T00:00:00"/>
    <s v="Mariachi New Play Workshop"/>
    <x v="0"/>
    <s v="Dallas Children's Theatre"/>
    <s v="5938 Skillman St."/>
    <n v="75231"/>
    <n v="1"/>
    <m/>
    <n v="7"/>
    <n v="7"/>
    <m/>
  </r>
  <r>
    <x v="50"/>
    <x v="2"/>
    <d v="2025-07-28T00:00:00"/>
    <d v="2025-08-01T00:00:00"/>
    <s v="Drawing and Painting"/>
    <x v="0"/>
    <s v="Color Me Empowered HQ"/>
    <s v="2101 West Clarendon"/>
    <n v="75208"/>
    <n v="10"/>
    <n v="0"/>
    <n v="27"/>
    <n v="27"/>
    <m/>
  </r>
  <r>
    <x v="13"/>
    <x v="3"/>
    <d v="2025-07-28T00:00:00"/>
    <d v="2025-07-31T00:00:00"/>
    <s v="Rentals- COP"/>
    <x v="0"/>
    <s v="Rosewood Center for Family Arts"/>
    <s v="5938 Skillman St"/>
    <n v="75231"/>
    <n v="4"/>
    <m/>
    <n v="10"/>
    <n v="10"/>
    <m/>
  </r>
  <r>
    <x v="14"/>
    <x v="9"/>
    <d v="2025-07-28T00:00:00"/>
    <d v="2025-07-28T00:00:00"/>
    <s v="Northwestern Oklahoma State University"/>
    <x v="0"/>
    <s v="The Sixth Floor Museum at Dealey Plaza"/>
    <s v="411 Elm Street"/>
    <n v="75204"/>
    <n v="1"/>
    <n v="20"/>
    <n v="2"/>
    <n v="22"/>
    <m/>
  </r>
  <r>
    <x v="16"/>
    <x v="0"/>
    <d v="2025-07-28T00:00:00"/>
    <d v="2025-07-28T00:00:00"/>
    <s v="Citywide Youth Program"/>
    <x v="0"/>
    <s v="Heart House"/>
    <s v="6731 Larmanda St"/>
    <n v="75231"/>
    <n v="1"/>
    <m/>
    <n v="54"/>
    <n v="54"/>
    <m/>
  </r>
  <r>
    <x v="16"/>
    <x v="2"/>
    <d v="2025-07-28T00:00:00"/>
    <d v="2025-08-01T00:00:00"/>
    <s v="Summer Camp"/>
    <x v="0"/>
    <s v="Dallas Museum of Art"/>
    <s v="1717 N Harwood"/>
    <n v="75201"/>
    <n v="5"/>
    <n v="13"/>
    <m/>
    <n v="13"/>
    <m/>
  </r>
  <r>
    <x v="16"/>
    <x v="2"/>
    <d v="2025-07-28T00:00:00"/>
    <d v="2025-08-01T00:00:00"/>
    <s v="Summer Camp"/>
    <x v="0"/>
    <s v="Dallas Museum of Art"/>
    <s v="1717 N Harwood"/>
    <n v="75201"/>
    <n v="5"/>
    <n v="14"/>
    <m/>
    <n v="14"/>
    <n v="11"/>
  </r>
  <r>
    <x v="16"/>
    <x v="2"/>
    <d v="2025-07-28T00:00:00"/>
    <d v="2025-08-01T00:00:00"/>
    <s v="Summer Camp"/>
    <x v="0"/>
    <s v="Dallas Museum of Art"/>
    <s v="1717 N Harwood"/>
    <n v="75201"/>
    <n v="5"/>
    <n v="12"/>
    <m/>
    <n v="12"/>
    <m/>
  </r>
  <r>
    <x v="16"/>
    <x v="2"/>
    <d v="2025-07-28T00:00:00"/>
    <d v="2025-08-01T00:00:00"/>
    <s v="Summer Camp"/>
    <x v="0"/>
    <s v="Dallas Museum of Art"/>
    <s v="1717 N Harwood"/>
    <n v="75201"/>
    <n v="5"/>
    <n v="13"/>
    <m/>
    <n v="13"/>
    <m/>
  </r>
  <r>
    <x v="16"/>
    <x v="2"/>
    <d v="2025-07-28T00:00:00"/>
    <d v="2025-08-01T00:00:00"/>
    <s v="Summer Camp"/>
    <x v="0"/>
    <s v="Dallas Museum of Art"/>
    <s v="1717 N Harwood"/>
    <n v="75201"/>
    <n v="5"/>
    <n v="13"/>
    <m/>
    <n v="13"/>
    <m/>
  </r>
  <r>
    <x v="47"/>
    <x v="0"/>
    <d v="2025-07-28T00:00:00"/>
    <d v="2025-08-01T00:00:00"/>
    <s v="Proyecto Act I Teen Intensive WEEK 2"/>
    <x v="0"/>
    <s v="Latino Cultural Center"/>
    <s v="2600 Live Oak Street"/>
    <n v="75204"/>
    <n v="4"/>
    <n v="4"/>
    <n v="24"/>
    <n v="28"/>
    <m/>
  </r>
  <r>
    <x v="26"/>
    <x v="0"/>
    <d v="2025-07-28T00:00:00"/>
    <d v="2025-07-28T00:00:00"/>
    <s v="Broadway Dreams "/>
    <x v="0"/>
    <s v="TBAAL "/>
    <s v="1309 Canton Street"/>
    <n v="75202"/>
    <n v="1"/>
    <n v="0"/>
    <n v="80"/>
    <n v="80"/>
    <m/>
  </r>
  <r>
    <x v="26"/>
    <x v="3"/>
    <d v="2025-07-28T00:00:00"/>
    <d v="2025-07-28T00:00:00"/>
    <s v="TBAAL Press Conference"/>
    <x v="0"/>
    <s v="TBAAL "/>
    <s v="1309 Canton Street"/>
    <n v="75202"/>
    <n v="1"/>
    <n v="0"/>
    <n v="527"/>
    <n v="527"/>
    <m/>
  </r>
  <r>
    <x v="26"/>
    <x v="7"/>
    <d v="2025-07-28T00:00:00"/>
    <d v="2025-07-31T00:00:00"/>
    <s v="History of TBAAL"/>
    <x v="0"/>
    <s v="TBAAL "/>
    <s v="1309 Canton Street"/>
    <n v="75202"/>
    <n v="1"/>
    <n v="0"/>
    <n v="421"/>
    <n v="421"/>
    <m/>
  </r>
  <r>
    <x v="32"/>
    <x v="8"/>
    <d v="2025-07-28T00:00:00"/>
    <d v="2025-07-28T00:00:00"/>
    <s v="USAFF co-presents Musical Mondays series screening of &quot;The Wizard of Oz&quot; (presented with the Angelika Dallas)"/>
    <x v="0"/>
    <s v="Angelika Film Center Dallas"/>
    <s v="5321 E Mockingbird Ln"/>
    <n v="75206"/>
    <n v="1"/>
    <n v="102"/>
    <n v="0"/>
    <n v="102"/>
    <m/>
  </r>
  <r>
    <x v="32"/>
    <x v="8"/>
    <d v="2025-07-28T00:00:00"/>
    <d v="2025-07-28T00:00:00"/>
    <s v="USAFF preview member screening of &quot;The Naked Gun&quot;"/>
    <x v="0"/>
    <s v="NorthPark AMC"/>
    <s v="8687 N Central Expwy"/>
    <n v="75225"/>
    <n v="1"/>
    <n v="0"/>
    <n v="300"/>
    <n v="300"/>
    <m/>
  </r>
  <r>
    <x v="43"/>
    <x v="5"/>
    <d v="2025-07-29T00:00:00"/>
    <d v="2025-07-29T00:00:00"/>
    <s v="Concerts for Seniors - Dallas Area"/>
    <x v="0"/>
    <s v="Villages of Lake Highlands: Skilled Nursing"/>
    <s v="8615 Lullwater Drive"/>
    <s v="75238"/>
    <n v="1"/>
    <n v="0"/>
    <n v="16"/>
    <n v="16"/>
    <m/>
  </r>
  <r>
    <x v="43"/>
    <x v="5"/>
    <d v="2025-07-29T00:00:00"/>
    <d v="2025-07-29T00:00:00"/>
    <s v="Concerts for Seniors - Dallas Area"/>
    <x v="0"/>
    <s v="Villages of Lake Highlands: Skilled Nursing"/>
    <s v="8615 Lullwater Drive"/>
    <s v="75238"/>
    <n v="1"/>
    <n v="0"/>
    <n v="16"/>
    <n v="16"/>
    <m/>
  </r>
  <r>
    <x v="43"/>
    <x v="5"/>
    <d v="2025-07-29T00:00:00"/>
    <d v="2025-07-29T00:00:00"/>
    <s v="Concerts for Seniors - Dallas Area"/>
    <x v="0"/>
    <s v="Brookdale White Rock"/>
    <s v="9271 White Rock Trail"/>
    <s v="75238"/>
    <n v="1"/>
    <n v="0"/>
    <n v="25"/>
    <n v="25"/>
    <m/>
  </r>
  <r>
    <x v="43"/>
    <x v="5"/>
    <d v="2025-07-29T00:00:00"/>
    <d v="2025-07-29T00:00:00"/>
    <s v="Concerts for Seniors - Dallas Area"/>
    <x v="0"/>
    <s v="Brookdale White Rock"/>
    <s v="9271 White Rock Trail"/>
    <s v="75238"/>
    <n v="1"/>
    <n v="0"/>
    <n v="25"/>
    <n v="25"/>
    <m/>
  </r>
  <r>
    <x v="7"/>
    <x v="0"/>
    <d v="2025-07-29T00:00:00"/>
    <d v="2025-07-29T00:00:00"/>
    <s v="NOYI Session 4"/>
    <x v="1"/>
    <s v="Virtual"/>
    <s v="Virtual"/>
    <s v="Virtual"/>
    <n v="1"/>
    <n v="0"/>
    <n v="9"/>
    <n v="9"/>
    <m/>
  </r>
  <r>
    <x v="0"/>
    <x v="0"/>
    <d v="2025-07-29T00:00:00"/>
    <d v="2025-07-29T00:00:00"/>
    <s v="Zumba Gold"/>
    <x v="1"/>
    <s v="Zoom"/>
    <s v="Online"/>
    <m/>
    <n v="1"/>
    <m/>
    <n v="1550"/>
    <n v="1550"/>
    <m/>
  </r>
  <r>
    <x v="9"/>
    <x v="5"/>
    <d v="2025-07-29T00:00:00"/>
    <d v="2025-07-22T00:00:00"/>
    <s v="Mariachi New Play Workshop"/>
    <x v="0"/>
    <s v="Dallas Children's Theatre"/>
    <s v="5938 Skillman St."/>
    <n v="75231"/>
    <n v="1"/>
    <m/>
    <n v="7"/>
    <n v="7"/>
    <m/>
  </r>
  <r>
    <x v="21"/>
    <x v="5"/>
    <d v="2025-07-29T00:00:00"/>
    <d v="2025-07-31T00:00:00"/>
    <s v="Midsummer Night's Dream  Production"/>
    <x v="0"/>
    <s v="Theatre Three"/>
    <s v="2688 Laclede St. "/>
    <n v="75201"/>
    <n v="1"/>
    <n v="0"/>
    <n v="300"/>
    <n v="300"/>
    <m/>
  </r>
  <r>
    <x v="24"/>
    <x v="0"/>
    <d v="2025-07-29T00:00:00"/>
    <d v="2025-07-29T00:00:00"/>
    <s v="Outreach Demo: Thermal Reactions"/>
    <x v="0"/>
    <s v="Frazier Revitalization Inc. "/>
    <s v="5646 Milton Street Suite 407"/>
    <s v="75206"/>
    <n v="1"/>
    <m/>
    <n v="50"/>
    <n v="50"/>
    <m/>
  </r>
  <r>
    <x v="24"/>
    <x v="0"/>
    <d v="2025-07-29T00:00:00"/>
    <d v="2025-07-29T00:00:00"/>
    <s v="Outreach Lab: What's the Matter"/>
    <x v="0"/>
    <s v="Eloise Lundy Recreation Center "/>
    <s v="1228 Sabine Street"/>
    <s v="75203"/>
    <n v="1"/>
    <m/>
    <n v="21"/>
    <n v="21"/>
    <m/>
  </r>
  <r>
    <x v="41"/>
    <x v="0"/>
    <d v="2025-07-29T00:00:00"/>
    <d v="2025-07-29T00:00:00"/>
    <s v="PatioLive!"/>
    <x v="0"/>
    <s v="The Bridge at Fair Park"/>
    <s v="2535 M L King Jr. Drive"/>
    <n v="75215"/>
    <n v="1"/>
    <m/>
    <n v="21"/>
    <n v="21"/>
    <m/>
  </r>
  <r>
    <x v="26"/>
    <x v="0"/>
    <d v="2025-07-29T00:00:00"/>
    <d v="2025-07-29T00:00:00"/>
    <s v="Broadway Dreams "/>
    <x v="0"/>
    <s v="TBAAL "/>
    <s v="1309 Canton Street"/>
    <n v="75202"/>
    <n v="1"/>
    <n v="0"/>
    <n v="80"/>
    <n v="80"/>
    <m/>
  </r>
  <r>
    <x v="30"/>
    <x v="3"/>
    <d v="2025-07-29T00:00:00"/>
    <d v="2025-07-30T00:00:00"/>
    <s v="Callbacks The Trade"/>
    <x v="0"/>
    <s v="Norma Young Arena Stage"/>
    <s v="2688 Laclede St., #120"/>
    <n v="75201"/>
    <n v="2"/>
    <m/>
    <n v="26"/>
    <n v="26"/>
    <m/>
  </r>
  <r>
    <x v="31"/>
    <x v="1"/>
    <d v="2025-07-29T00:00:00"/>
    <d v="2025-07-29T00:00:00"/>
    <s v="Groundless Ground Rehearsal"/>
    <x v="0"/>
    <s v="First Presbyterian Church"/>
    <s v="1835 Young Street"/>
    <n v="75201"/>
    <n v="1"/>
    <n v="200"/>
    <n v="0"/>
    <n v="200"/>
    <m/>
  </r>
  <r>
    <x v="32"/>
    <x v="8"/>
    <d v="2025-07-29T00:00:00"/>
    <d v="2025-07-29T00:00:00"/>
    <s v="USAFF co-presents Harry Potter series screening of &quot;Harry Potter and the Order of the Phoenix&quot; (presented with the Angelika Dallas)"/>
    <x v="0"/>
    <s v="Angelika Film Center Dallas"/>
    <s v="5321 E Mockingbird Ln"/>
    <n v="75206"/>
    <n v="1"/>
    <n v="53"/>
    <n v="0"/>
    <n v="53"/>
    <m/>
  </r>
  <r>
    <x v="48"/>
    <x v="0"/>
    <d v="2025-07-30T00:00:00"/>
    <d v="2025-07-30T00:00:00"/>
    <s v="Exhibition of Visions "/>
    <x v="1"/>
    <s v="Zoom"/>
    <s v="-"/>
    <s v="-"/>
    <n v="1"/>
    <n v="0"/>
    <n v="3"/>
    <n v="3"/>
    <m/>
  </r>
  <r>
    <x v="43"/>
    <x v="5"/>
    <d v="2025-07-30T00:00:00"/>
    <d v="2025-07-30T00:00:00"/>
    <s v="Concerts for Seniors - Dallas Area"/>
    <x v="0"/>
    <s v="The Tradition Lovers Lane: IL"/>
    <s v="5850 E. Lovers Lane"/>
    <s v="75206"/>
    <n v="1"/>
    <n v="0"/>
    <n v="15"/>
    <n v="15"/>
    <m/>
  </r>
  <r>
    <x v="43"/>
    <x v="5"/>
    <d v="2025-07-30T00:00:00"/>
    <d v="2025-07-30T00:00:00"/>
    <s v="Concerts for Seniors - Dallas Area"/>
    <x v="0"/>
    <s v="The Tradition Lovers Lane: AL"/>
    <s v="5855 Milton Street"/>
    <s v="75206"/>
    <n v="1"/>
    <n v="0"/>
    <n v="30"/>
    <n v="30"/>
    <m/>
  </r>
  <r>
    <x v="43"/>
    <x v="5"/>
    <d v="2025-07-30T00:00:00"/>
    <d v="2025-07-30T00:00:00"/>
    <s v="Concerts for Seniors - Dallas Area"/>
    <x v="0"/>
    <s v="Larry Johnson Recreation Center"/>
    <s v="3700 Dixon Avenue"/>
    <s v="75210"/>
    <n v="1"/>
    <n v="0"/>
    <n v="30"/>
    <n v="30"/>
    <m/>
  </r>
  <r>
    <x v="43"/>
    <x v="5"/>
    <d v="2025-07-30T00:00:00"/>
    <d v="2025-07-30T00:00:00"/>
    <s v="Concerts for Seniors - Dallas Area"/>
    <x v="0"/>
    <s v="Larry Johnson Recreation Center"/>
    <s v="3700 Dixon Avenue"/>
    <s v="75210"/>
    <n v="1"/>
    <n v="0"/>
    <n v="30"/>
    <n v="30"/>
    <m/>
  </r>
  <r>
    <x v="44"/>
    <x v="2"/>
    <d v="2025-07-30T00:00:00"/>
    <d v="2025-07-30T00:00:00"/>
    <s v="Awaken Creativity Visual Artist Kick Off"/>
    <x v="0"/>
    <s v="Elmwood Farms"/>
    <s v="1014 Nolte Dr"/>
    <n v="75208"/>
    <n v="1"/>
    <n v="0"/>
    <n v="20"/>
    <n v="20"/>
    <m/>
  </r>
  <r>
    <x v="9"/>
    <x v="5"/>
    <d v="2025-07-30T00:00:00"/>
    <d v="2025-07-23T00:00:00"/>
    <s v="Mariachi New Play Workshop"/>
    <x v="0"/>
    <s v="Dallas Children's Theatre"/>
    <s v="5938 Skillman St."/>
    <n v="75231"/>
    <n v="1"/>
    <m/>
    <n v="7"/>
    <n v="7"/>
    <m/>
  </r>
  <r>
    <x v="14"/>
    <x v="9"/>
    <d v="2025-07-30T00:00:00"/>
    <d v="2025-07-30T00:00:00"/>
    <s v="Southern University at Shreveport TRIO"/>
    <x v="0"/>
    <s v="The Sixth Floor Museum at Dealey Plaza"/>
    <s v="411 Elm Street"/>
    <n v="75204"/>
    <n v="1"/>
    <n v="8"/>
    <n v="4"/>
    <n v="12"/>
    <m/>
  </r>
  <r>
    <x v="38"/>
    <x v="5"/>
    <d v="2025-07-30T00:00:00"/>
    <d v="2025-07-30T00:00:00"/>
    <s v="Happy Birthday, William H. Gass!"/>
    <x v="0"/>
    <s v="Deep Vellum"/>
    <s v="3000 S. Commerce"/>
    <n v="75226"/>
    <n v="30"/>
    <n v="0"/>
    <n v="30"/>
    <n v="30"/>
    <m/>
  </r>
  <r>
    <x v="24"/>
    <x v="0"/>
    <d v="2025-07-30T00:00:00"/>
    <d v="2025-07-30T00:00:00"/>
    <s v="Outreach Lab: Air and Weather"/>
    <x v="0"/>
    <s v="Frazier Revitalization Inc."/>
    <s v="5646 Milton Street Suite 407"/>
    <s v="75206"/>
    <n v="2"/>
    <m/>
    <m/>
    <n v="50"/>
    <m/>
  </r>
  <r>
    <x v="24"/>
    <x v="0"/>
    <d v="2025-07-30T00:00:00"/>
    <d v="2025-07-30T00:00:00"/>
    <s v="TECH Truck "/>
    <x v="0"/>
    <s v="Perot Museum of Nature and Science"/>
    <s v="2201 N Field Street"/>
    <s v="75201"/>
    <n v="1"/>
    <m/>
    <n v="26"/>
    <n v="26"/>
    <m/>
  </r>
  <r>
    <x v="26"/>
    <x v="0"/>
    <d v="2025-07-30T00:00:00"/>
    <d v="2025-07-30T00:00:00"/>
    <s v="Broadway Dreams "/>
    <x v="0"/>
    <s v="TBAAL "/>
    <s v="1309 Canton Street"/>
    <n v="75202"/>
    <n v="1"/>
    <n v="0"/>
    <n v="80"/>
    <n v="81"/>
    <m/>
  </r>
  <r>
    <x v="32"/>
    <x v="8"/>
    <d v="2025-07-30T00:00:00"/>
    <d v="2025-07-30T00:00:00"/>
    <s v="KidFilm/USAFF co-presents Studio Ghibli Fest screening of &quot;The Boy and the Heron&quot; (presented with the Angelika Dallas)"/>
    <x v="0"/>
    <s v="Angelika Film Center Dallas"/>
    <s v="5321 E Mockingbird Ln"/>
    <n v="75206"/>
    <n v="1"/>
    <n v="40"/>
    <n v="0"/>
    <n v="40"/>
    <m/>
  </r>
  <r>
    <x v="43"/>
    <x v="5"/>
    <d v="2025-07-31T00:00:00"/>
    <d v="2025-07-31T00:00:00"/>
    <s v="Concerts for Seniors - Dallas Area"/>
    <x v="0"/>
    <s v="Brookdale Lake Highlands"/>
    <s v="9715 Plano Road"/>
    <s v="75238"/>
    <n v="1"/>
    <n v="0"/>
    <n v="30"/>
    <n v="30"/>
    <m/>
  </r>
  <r>
    <x v="43"/>
    <x v="5"/>
    <d v="2025-07-31T00:00:00"/>
    <d v="2025-07-31T00:00:00"/>
    <s v="Concerts for Seniors - Dallas Area"/>
    <x v="0"/>
    <s v="Brookdale Lake Highlands"/>
    <s v="9715 Plano Road"/>
    <s v="75238"/>
    <n v="1"/>
    <n v="0"/>
    <n v="30"/>
    <n v="30"/>
    <m/>
  </r>
  <r>
    <x v="2"/>
    <x v="5"/>
    <d v="2025-07-31T00:00:00"/>
    <d v="2025-07-31T00:00:00"/>
    <s v="The Variety Show"/>
    <x v="0"/>
    <s v="Arts Mission Oak Cliff"/>
    <s v="410 S Windomere Ave"/>
    <n v="75208"/>
    <n v="1"/>
    <n v="12"/>
    <n v="2"/>
    <n v="14"/>
    <m/>
  </r>
  <r>
    <x v="7"/>
    <x v="0"/>
    <d v="2025-07-31T00:00:00"/>
    <d v="2025-07-31T00:00:00"/>
    <s v="6DQ-R - Observation"/>
    <x v="0"/>
    <s v="Moorland YMCA"/>
    <s v="6701 S Hampton Rd"/>
    <n v="75232"/>
    <n v="1"/>
    <n v="0"/>
    <n v="17"/>
    <n v="17"/>
    <m/>
  </r>
  <r>
    <x v="9"/>
    <x v="5"/>
    <d v="2025-07-31T00:00:00"/>
    <d v="2025-07-24T00:00:00"/>
    <s v="Mariachi New Play Workshop"/>
    <x v="0"/>
    <s v="Dallas Children's Theatre"/>
    <s v="5938 Skillman St."/>
    <n v="75231"/>
    <n v="1"/>
    <m/>
    <n v="7"/>
    <n v="7"/>
    <m/>
  </r>
  <r>
    <x v="38"/>
    <x v="5"/>
    <d v="2025-07-31T00:00:00"/>
    <d v="2025-07-31T00:00:00"/>
    <s v="Backlist Book Club"/>
    <x v="0"/>
    <s v="Deep Vellum"/>
    <s v="3000 S. Commerce"/>
    <n v="75226"/>
    <n v="20"/>
    <n v="0"/>
    <n v="20"/>
    <n v="20"/>
    <m/>
  </r>
  <r>
    <x v="26"/>
    <x v="0"/>
    <d v="2025-07-31T00:00:00"/>
    <d v="2025-07-31T00:00:00"/>
    <s v="Broadway Dreams "/>
    <x v="0"/>
    <s v="TBAAL "/>
    <s v="1309 Canton Street"/>
    <n v="75202"/>
    <n v="1"/>
    <n v="0"/>
    <n v="84"/>
    <n v="84"/>
    <n v="11"/>
  </r>
  <r>
    <x v="26"/>
    <x v="3"/>
    <d v="2025-07-31T00:00:00"/>
    <d v="2025-07-31T00:00:00"/>
    <s v="RFJF Event Mtg"/>
    <x v="0"/>
    <s v="TBAAL "/>
    <s v="1309 Canton Street"/>
    <n v="75202"/>
    <n v="1"/>
    <n v="0"/>
    <n v="58"/>
    <n v="58"/>
    <m/>
  </r>
  <r>
    <x v="26"/>
    <x v="3"/>
    <d v="2025-07-31T00:00:00"/>
    <d v="2025-07-31T00:00:00"/>
    <s v="RFJF Vol Mtg"/>
    <x v="0"/>
    <s v="TBAAL "/>
    <s v="1309 Canton Street"/>
    <n v="75202"/>
    <n v="1"/>
    <n v="0"/>
    <n v="94"/>
    <n v="94"/>
    <m/>
  </r>
  <r>
    <x v="32"/>
    <x v="8"/>
    <d v="2025-07-31T00:00:00"/>
    <d v="2025-07-31T00:00:00"/>
    <s v="KidFilm/USAFF co-presents Studio Ghibli Fest screening of &quot;The Boy and the Heron&quot; (presented with the Angelika Dallas)"/>
    <x v="0"/>
    <s v="Angelika Film Center Dallas"/>
    <s v="5321 E Mockingbird Ln"/>
    <n v="75206"/>
    <n v="1"/>
    <n v="26"/>
    <n v="0"/>
    <n v="26"/>
    <m/>
  </r>
  <r>
    <x v="32"/>
    <x v="8"/>
    <d v="2025-07-31T00:00:00"/>
    <d v="2025-07-31T00:00:00"/>
    <s v="USAFF co-presents a Meet the Filmmakers screening of &quot;Sod &amp; Stubble&quot; with filmmakers Barry Corbin, Mary McDonough, Ken Spurgeon and additional cast/crew in attendance"/>
    <x v="0"/>
    <s v="Angelika Film Center Dallas"/>
    <s v="5321 E Mockingbird Ln"/>
    <n v="75206"/>
    <n v="3"/>
    <n v="175"/>
    <n v="75"/>
    <n v="250"/>
    <m/>
  </r>
  <r>
    <x v="33"/>
    <x v="5"/>
    <d v="2025-08-01T00:00:00"/>
    <d v="2025-08-31T00:00:00"/>
    <s v="Mainstage Digital Rebroadcast: COSI FAN TUTTE"/>
    <x v="1"/>
    <s v="VIRTUAL"/>
    <s v="VIRTUAL"/>
    <s v="VIRTUAL"/>
    <n v="1"/>
    <n v="0"/>
    <n v="13"/>
    <n v="13"/>
    <m/>
  </r>
  <r>
    <x v="33"/>
    <x v="5"/>
    <d v="2025-08-01T00:00:00"/>
    <d v="2025-08-31T00:00:00"/>
    <s v="Mainstage Digital Rebroadcast: THE DIVING BELL AND THE BUTTERFLY"/>
    <x v="1"/>
    <s v="VIRTUAL"/>
    <s v="VIRTUAL"/>
    <s v="VIRTUAL"/>
    <n v="1"/>
    <n v="0"/>
    <n v="143"/>
    <n v="143"/>
    <m/>
  </r>
  <r>
    <x v="33"/>
    <x v="5"/>
    <d v="2025-08-01T00:00:00"/>
    <d v="2025-08-31T00:00:00"/>
    <s v="Mainstage Digital Rebroadcast: DAS RHEINGOLD"/>
    <x v="1"/>
    <s v="VIRTUAL"/>
    <s v="VIRTUAL"/>
    <s v="VIRTUAL"/>
    <n v="1"/>
    <n v="0"/>
    <n v="33"/>
    <n v="33"/>
    <m/>
  </r>
  <r>
    <x v="33"/>
    <x v="5"/>
    <d v="2025-08-01T00:00:00"/>
    <d v="2025-08-31T00:00:00"/>
    <s v="Mainstage Digital Rebroadcast: RIGOLETTO"/>
    <x v="1"/>
    <s v="VIRTUAL"/>
    <s v="VIRTUAL"/>
    <s v="VIRTUAL"/>
    <n v="1"/>
    <n v="0"/>
    <n v="9"/>
    <n v="9"/>
    <m/>
  </r>
  <r>
    <x v="33"/>
    <x v="5"/>
    <d v="2025-08-01T00:00:00"/>
    <d v="2025-08-31T00:00:00"/>
    <s v="Mainstage Digital Rebroadcast: HANSEL AND GRETEL"/>
    <x v="1"/>
    <s v="VIRTUAL"/>
    <s v="VIRTUAL"/>
    <s v="VIRTUAL"/>
    <n v="1"/>
    <n v="0"/>
    <n v="6"/>
    <n v="6"/>
    <m/>
  </r>
  <r>
    <x v="33"/>
    <x v="3"/>
    <d v="2025-08-01T00:00:00"/>
    <d v="2025-08-31T00:00:00"/>
    <s v="Dallas Opera Digital"/>
    <x v="1"/>
    <s v="VIRTUAL"/>
    <s v="VIRTUAL"/>
    <s v="VIRTUAL"/>
    <n v="31"/>
    <n v="0"/>
    <n v="4573"/>
    <n v="4573"/>
    <m/>
  </r>
  <r>
    <x v="8"/>
    <x v="0"/>
    <d v="2025-08-01T00:00:00"/>
    <d v="2025-08-31T00:00:00"/>
    <s v="Workshop/Training Virtual"/>
    <x v="1"/>
    <s v="Sammons Center for the Arts"/>
    <s v="3630 Harry Hines Blvd"/>
    <n v="75219"/>
    <n v="1"/>
    <m/>
    <n v="7"/>
    <n v="7"/>
    <m/>
  </r>
  <r>
    <x v="8"/>
    <x v="3"/>
    <d v="2025-08-01T00:00:00"/>
    <d v="2025-08-31T00:00:00"/>
    <s v="Meeting - Virtual"/>
    <x v="1"/>
    <s v="Sammons Center for the Arts"/>
    <s v="3630 Harry Hines Blvd"/>
    <n v="75219"/>
    <n v="2"/>
    <m/>
    <n v="37"/>
    <n v="37"/>
    <m/>
  </r>
  <r>
    <x v="10"/>
    <x v="0"/>
    <d v="2025-08-01T00:00:00"/>
    <d v="2025-08-31T00:00:00"/>
    <s v="Live Model Lab (Sunday 8/10, 10:00 AM - 1:00 PM)"/>
    <x v="1"/>
    <s v="Creative Arts Center of Dallas"/>
    <s v="2360 Laughlin Drive"/>
    <n v="75228"/>
    <n v="1"/>
    <n v="8"/>
    <n v="0"/>
    <n v="8"/>
    <m/>
  </r>
  <r>
    <x v="10"/>
    <x v="0"/>
    <d v="2025-08-01T00:00:00"/>
    <d v="2025-08-31T00:00:00"/>
    <s v="Fundamentals of Wheel (Trolli Wednesday Evenings)"/>
    <x v="1"/>
    <s v="Creative Arts Center of Dallas"/>
    <s v="2360 Laughlin Drive"/>
    <n v="75228"/>
    <n v="3"/>
    <n v="36"/>
    <n v="0"/>
    <n v="36"/>
    <m/>
  </r>
  <r>
    <x v="7"/>
    <x v="0"/>
    <d v="2025-08-01T00:00:00"/>
    <d v="2025-08-01T00:00:00"/>
    <s v="SMU FACE"/>
    <x v="1"/>
    <s v="Virtual"/>
    <s v="Virtual"/>
    <s v="Virtual"/>
    <n v="1"/>
    <n v="0"/>
    <n v="1"/>
    <n v="1"/>
    <m/>
  </r>
  <r>
    <x v="43"/>
    <x v="5"/>
    <d v="2025-08-01T00:00:00"/>
    <d v="2025-08-01T00:00:00"/>
    <s v="Concerts for Seniors - Dallas Area"/>
    <x v="0"/>
    <s v="Magnolia Home Lattimore Drive"/>
    <s v="7038 Lattimore Drive"/>
    <s v="75252"/>
    <n v="1"/>
    <n v="10"/>
    <n v="10"/>
    <n v="20"/>
    <m/>
  </r>
  <r>
    <x v="43"/>
    <x v="5"/>
    <d v="2025-08-01T00:00:00"/>
    <d v="2025-08-01T00:00:00"/>
    <s v="Concerts for Seniors - Dallas Area"/>
    <x v="0"/>
    <s v="Magnolia Home Lattimore Drive"/>
    <s v="7038 Lattimore Drive"/>
    <s v="75252"/>
    <n v="1"/>
    <n v="10"/>
    <n v="10"/>
    <n v="20"/>
    <m/>
  </r>
  <r>
    <x v="43"/>
    <x v="5"/>
    <d v="2025-08-01T00:00:00"/>
    <d v="2025-08-01T00:00:00"/>
    <s v="Concerts for Seniors - Dallas Area"/>
    <x v="0"/>
    <s v="Lennwood Nursing Home"/>
    <s v="8017 W. Virginia"/>
    <s v="75237"/>
    <n v="1"/>
    <n v="21"/>
    <n v="21"/>
    <n v="42"/>
    <m/>
  </r>
  <r>
    <x v="43"/>
    <x v="5"/>
    <d v="2025-08-01T00:00:00"/>
    <d v="2025-08-01T00:00:00"/>
    <s v="Concerts for Seniors - Dallas Area"/>
    <x v="0"/>
    <s v="Lennwood Nursing Home"/>
    <s v="8017 W. Virginia"/>
    <s v="75237"/>
    <n v="1"/>
    <n v="21"/>
    <n v="21"/>
    <n v="42"/>
    <m/>
  </r>
  <r>
    <x v="2"/>
    <x v="1"/>
    <d v="2025-08-01T00:00:00"/>
    <d v="2025-08-31T00:00:00"/>
    <s v="Subsidized Rehearsal Space Program"/>
    <x v="0"/>
    <s v="Arts Mission Oak Cliff"/>
    <s v="410 S Windomere Ave"/>
    <n v="75208"/>
    <n v="36"/>
    <n v="109"/>
    <n v="32"/>
    <n v="141"/>
    <m/>
  </r>
  <r>
    <x v="2"/>
    <x v="3"/>
    <d v="2025-08-01T00:00:00"/>
    <d v="2025-08-31T00:00:00"/>
    <s v="Exchange Club AMOCX"/>
    <x v="0"/>
    <s v="Arts Mission Oak Cliff"/>
    <s v="410 S Windomere Ave"/>
    <n v="75208"/>
    <n v="33"/>
    <m/>
    <n v="7"/>
    <n v="7"/>
    <m/>
  </r>
  <r>
    <x v="50"/>
    <x v="2"/>
    <d v="2025-08-01T00:00:00"/>
    <d v="2025-08-01T00:00:00"/>
    <s v="Drawing and Painting"/>
    <x v="0"/>
    <s v="Color Me Empowered HQ"/>
    <s v="2101 West Clarendon"/>
    <n v="75208"/>
    <n v="1"/>
    <n v="0"/>
    <n v="12"/>
    <n v="12"/>
    <m/>
  </r>
  <r>
    <x v="50"/>
    <x v="2"/>
    <d v="2025-08-01T00:00:00"/>
    <d v="2025-08-01T00:00:00"/>
    <s v="Drawing and Painting"/>
    <x v="0"/>
    <s v="Color Me Empowered HQ"/>
    <s v="2101 West Clarendon"/>
    <n v="75208"/>
    <n v="1"/>
    <n v="0"/>
    <n v="15"/>
    <n v="15"/>
    <m/>
  </r>
  <r>
    <x v="10"/>
    <x v="0"/>
    <d v="2025-08-01T00:00:00"/>
    <d v="2025-08-31T00:00:00"/>
    <s v="Art of Mosaic (Collins Friday Morning)"/>
    <x v="0"/>
    <s v="Creative Arts Center of Dallas"/>
    <s v="2360 Laughlin Drive"/>
    <n v="75228"/>
    <n v="3"/>
    <n v="24"/>
    <n v="0"/>
    <n v="24"/>
    <m/>
  </r>
  <r>
    <x v="10"/>
    <x v="0"/>
    <d v="2025-08-01T00:00:00"/>
    <d v="2025-08-31T00:00:00"/>
    <s v="Hands in Clay (Trolli Friday Afternoons)"/>
    <x v="0"/>
    <s v="Creative Arts Center of Dallas"/>
    <s v="2360 Laughlin Drive"/>
    <n v="75228"/>
    <n v="1"/>
    <n v="7"/>
    <n v="0"/>
    <n v="7"/>
    <m/>
  </r>
  <r>
    <x v="10"/>
    <x v="0"/>
    <d v="2025-08-01T00:00:00"/>
    <d v="2025-08-31T00:00:00"/>
    <s v="Advanced Metal Sculpture (Coan Monday Morning)"/>
    <x v="0"/>
    <s v="Creative Arts Center of Dallas"/>
    <s v="2360 Laughlin Drive"/>
    <n v="75228"/>
    <n v="3"/>
    <n v="9"/>
    <n v="0"/>
    <n v="9"/>
    <m/>
  </r>
  <r>
    <x v="10"/>
    <x v="0"/>
    <d v="2025-08-01T00:00:00"/>
    <d v="2025-08-31T00:00:00"/>
    <s v="All Mosaics (Thomas Monday Morning)"/>
    <x v="0"/>
    <s v="Creative Arts Center of Dallas"/>
    <s v="2361 Laughlin Drive"/>
    <n v="75228"/>
    <n v="3"/>
    <n v="24"/>
    <n v="0"/>
    <n v="24"/>
    <m/>
  </r>
  <r>
    <x v="10"/>
    <x v="0"/>
    <d v="2025-08-01T00:00:00"/>
    <d v="2025-08-31T00:00:00"/>
    <s v="Stained Glass (Flynn Monday Afternoons)"/>
    <x v="0"/>
    <s v="Creative Arts Center of Dallas"/>
    <s v="2360 Laughlin Drive"/>
    <n v="75228"/>
    <n v="3"/>
    <n v="18"/>
    <n v="0"/>
    <n v="18"/>
    <m/>
  </r>
  <r>
    <x v="10"/>
    <x v="0"/>
    <d v="2025-08-01T00:00:00"/>
    <d v="2025-08-31T00:00:00"/>
    <s v="Fundamentals of Wheel (Henson Monday Evenings)"/>
    <x v="0"/>
    <s v="Creative Arts Center of Dallas"/>
    <s v="2360 Laughlin Drive"/>
    <n v="75228"/>
    <n v="3"/>
    <n v="30"/>
    <n v="0"/>
    <n v="30"/>
    <m/>
  </r>
  <r>
    <x v="10"/>
    <x v="0"/>
    <d v="2025-08-01T00:00:00"/>
    <d v="2025-08-31T00:00:00"/>
    <s v="Beg/Int Jewelry Fabrication (Swann Monday Evening)"/>
    <x v="0"/>
    <s v="Creative Arts Center of Dallas"/>
    <s v="2360 Laughlin Drive"/>
    <n v="75228"/>
    <n v="3"/>
    <n v="9"/>
    <n v="0"/>
    <n v="9"/>
    <m/>
  </r>
  <r>
    <x v="10"/>
    <x v="0"/>
    <d v="2025-08-01T00:00:00"/>
    <d v="2025-08-31T00:00:00"/>
    <s v="Sewing with Fabric and Leather (Ickert Monday Evenings) S4"/>
    <x v="0"/>
    <s v="Creative Arts Center of Dallas"/>
    <s v="2360 Laughlin Drive"/>
    <n v="75228"/>
    <n v="3"/>
    <n v="21"/>
    <n v="6"/>
    <n v="27"/>
    <m/>
  </r>
  <r>
    <x v="10"/>
    <x v="0"/>
    <d v="2025-08-01T00:00:00"/>
    <d v="2025-08-31T00:00:00"/>
    <s v="Basic Oil Painting (VET Monday Evenings)"/>
    <x v="0"/>
    <s v="Creative Arts Center of Dallas"/>
    <s v="2360 Laughlin Drive"/>
    <n v="75228"/>
    <n v="3"/>
    <n v="24"/>
    <n v="3"/>
    <n v="27"/>
    <m/>
  </r>
  <r>
    <x v="10"/>
    <x v="0"/>
    <d v="2025-08-01T00:00:00"/>
    <d v="2025-08-31T00:00:00"/>
    <s v="Unlock the Watercolorist Within Mini Class 1 (Janece Monday Evenings)"/>
    <x v="0"/>
    <s v="Creative Arts Center of Dallas"/>
    <s v="2360 Laughlin Drive"/>
    <n v="75228"/>
    <n v="2"/>
    <n v="8"/>
    <n v="0"/>
    <n v="8"/>
    <m/>
  </r>
  <r>
    <x v="10"/>
    <x v="0"/>
    <d v="2025-08-01T00:00:00"/>
    <d v="2025-08-31T00:00:00"/>
    <s v="Int/Adv Art of Handbuilding (Gossett Monday Evenings)"/>
    <x v="0"/>
    <s v="Creative Arts Center of Dallas"/>
    <s v="2360 Laughlin Drive"/>
    <n v="75228"/>
    <n v="1"/>
    <n v="5"/>
    <n v="0"/>
    <n v="5"/>
    <m/>
  </r>
  <r>
    <x v="10"/>
    <x v="0"/>
    <d v="2025-08-01T00:00:00"/>
    <d v="2025-08-31T00:00:00"/>
    <s v="Fused Glass Windchimes Workshop (Flynn 8/22)"/>
    <x v="0"/>
    <s v="Creative Arts Center of Dallas"/>
    <s v="2360 Laughlin Drive"/>
    <n v="75228"/>
    <n v="1"/>
    <n v="6"/>
    <n v="0"/>
    <n v="6"/>
    <m/>
  </r>
  <r>
    <x v="10"/>
    <x v="0"/>
    <d v="2025-08-01T00:00:00"/>
    <d v="2025-08-31T00:00:00"/>
    <s v="Fundamentals of Wheel (Portnoy Saturday Mornings)"/>
    <x v="0"/>
    <s v="Creative Arts Center of Dallas"/>
    <s v="2360 Laughlin Drive"/>
    <n v="75228"/>
    <n v="3"/>
    <n v="30"/>
    <n v="0"/>
    <n v="30"/>
    <m/>
  </r>
  <r>
    <x v="10"/>
    <x v="0"/>
    <d v="2025-08-01T00:00:00"/>
    <d v="2025-08-31T00:00:00"/>
    <s v="Beg/Int Jewelry Fabrication (Swann Saturday Morning S4)"/>
    <x v="0"/>
    <s v="Creative Arts Center of Dallas"/>
    <s v="2360 Laughlin Drive"/>
    <n v="75228"/>
    <n v="3"/>
    <n v="15"/>
    <n v="0"/>
    <n v="15"/>
    <m/>
  </r>
  <r>
    <x v="10"/>
    <x v="0"/>
    <d v="2025-08-01T00:00:00"/>
    <d v="2025-08-31T00:00:00"/>
    <s v="Broken Dish Mosaic (Picassiette) (Thomas Saturday Morning)"/>
    <x v="0"/>
    <s v="Creative Arts Center of Dallas"/>
    <s v="2360 Laughlin Drive"/>
    <n v="75228"/>
    <n v="3"/>
    <n v="15"/>
    <n v="0"/>
    <n v="15"/>
    <m/>
  </r>
  <r>
    <x v="10"/>
    <x v="0"/>
    <d v="2025-08-01T00:00:00"/>
    <d v="2025-08-31T00:00:00"/>
    <s v="Beginner Oil Painting from Photos (Kramer Saturday Morning)"/>
    <x v="0"/>
    <s v="Creative Arts Center of Dallas"/>
    <s v="2360 Laughlin Drive"/>
    <n v="75228"/>
    <n v="3"/>
    <n v="33"/>
    <n v="0"/>
    <n v="33"/>
    <m/>
  </r>
  <r>
    <x v="10"/>
    <x v="0"/>
    <d v="2025-08-01T00:00:00"/>
    <d v="2025-08-31T00:00:00"/>
    <s v="Metal Sculpture (Soto Saturday Morning) S4"/>
    <x v="0"/>
    <s v="Creative Arts Center of Dallas"/>
    <s v="2360 Laughlin Drive"/>
    <n v="75228"/>
    <n v="2"/>
    <n v="10"/>
    <n v="2"/>
    <n v="12"/>
    <m/>
  </r>
  <r>
    <x v="10"/>
    <x v="0"/>
    <d v="2025-08-01T00:00:00"/>
    <d v="2025-08-31T00:00:00"/>
    <s v="Perkins + Will Private Group Workshop"/>
    <x v="0"/>
    <s v="Creative Arts Center of Dallas"/>
    <s v="2360 Laughlin Drive"/>
    <n v="75228"/>
    <n v="1"/>
    <n v="2"/>
    <n v="0"/>
    <n v="2"/>
    <m/>
  </r>
  <r>
    <x v="10"/>
    <x v="0"/>
    <d v="2025-08-01T00:00:00"/>
    <d v="2025-08-31T00:00:00"/>
    <s v="2 Day Silk Painting Workshop (8/2-3 Workshop)"/>
    <x v="0"/>
    <s v="Creative Arts Center of Dallas"/>
    <s v="2360 Laughlin Drive"/>
    <n v="75228"/>
    <n v="1"/>
    <n v="2"/>
    <n v="0"/>
    <n v="2"/>
    <m/>
  </r>
  <r>
    <x v="10"/>
    <x v="0"/>
    <d v="2025-08-01T00:00:00"/>
    <d v="2025-08-31T00:00:00"/>
    <s v="Fused Glass (Flynn Saturday Afternoons)"/>
    <x v="0"/>
    <s v="Creative Arts Center of Dallas"/>
    <s v="2360 Laughlin Drive"/>
    <n v="75228"/>
    <n v="3"/>
    <n v="24"/>
    <n v="0"/>
    <n v="24"/>
    <m/>
  </r>
  <r>
    <x v="10"/>
    <x v="0"/>
    <d v="2025-08-01T00:00:00"/>
    <d v="2025-08-31T00:00:00"/>
    <s v="Int/Adv Oil Painting from Photos (Kramer Saturday Afternoon)"/>
    <x v="0"/>
    <s v="Creative Arts Center of Dallas"/>
    <s v="2360 Laughlin Drive"/>
    <n v="75228"/>
    <n v="3"/>
    <n v="27"/>
    <n v="0"/>
    <n v="27"/>
    <m/>
  </r>
  <r>
    <x v="10"/>
    <x v="0"/>
    <d v="2025-08-01T00:00:00"/>
    <d v="2025-08-31T00:00:00"/>
    <s v="Int/Adv Wheel (Portnoy Saturday Afternoons)"/>
    <x v="0"/>
    <s v="Creative Arts Center of Dallas"/>
    <s v="2360 Laughlin Drive"/>
    <n v="75228"/>
    <n v="3"/>
    <n v="30"/>
    <n v="0"/>
    <n v="30"/>
    <m/>
  </r>
  <r>
    <x v="10"/>
    <x v="0"/>
    <d v="2025-08-01T00:00:00"/>
    <d v="2025-08-31T00:00:00"/>
    <s v="Live Model Lab (Sunday 8/24, 10:00 AM - 1:00 PM)"/>
    <x v="0"/>
    <s v="Creative Arts Center of Dallas"/>
    <s v="2360 Laughlin Drive"/>
    <n v="75228"/>
    <n v="1"/>
    <n v="7"/>
    <n v="0"/>
    <n v="7"/>
    <m/>
  </r>
  <r>
    <x v="10"/>
    <x v="0"/>
    <d v="2025-08-01T00:00:00"/>
    <d v="2025-08-31T00:00:00"/>
    <s v="Live Model Lab (Sunday 8/17, 10:00 AM - 1:00 PM)"/>
    <x v="0"/>
    <s v="Creative Arts Center of Dallas"/>
    <s v="2360 Laughlin Drive"/>
    <n v="75228"/>
    <n v="1"/>
    <n v="7"/>
    <n v="0"/>
    <n v="7"/>
    <m/>
  </r>
  <r>
    <x v="10"/>
    <x v="0"/>
    <d v="2025-08-01T00:00:00"/>
    <d v="2025-08-31T00:00:00"/>
    <s v="Live Model Lab (Sunday 8/31, 10:00 AM - 1:00 PM)"/>
    <x v="0"/>
    <s v="Creative Arts Center of Dallas"/>
    <s v="2360 Laughlin Drive"/>
    <n v="75228"/>
    <n v="1"/>
    <n v="5"/>
    <n v="0"/>
    <n v="5"/>
    <m/>
  </r>
  <r>
    <x v="10"/>
    <x v="0"/>
    <d v="2025-08-01T00:00:00"/>
    <d v="2025-08-31T00:00:00"/>
    <s v="Live Model Lab (Sunday 8/3, 10:00 AM - 1:00 PM)"/>
    <x v="0"/>
    <s v="Creative Arts Center of Dallas"/>
    <s v="2360 Laughlin Drive"/>
    <n v="75228"/>
    <n v="1"/>
    <n v="2"/>
    <n v="0"/>
    <n v="2"/>
    <m/>
  </r>
  <r>
    <x v="10"/>
    <x v="0"/>
    <d v="2025-08-01T00:00:00"/>
    <d v="2025-08-31T00:00:00"/>
    <s v="Fundamentals of Wheel (Portnoy Sunday Mornings)"/>
    <x v="0"/>
    <s v="Creative Arts Center of Dallas"/>
    <s v="2360 Laughlin Drive"/>
    <n v="75228"/>
    <n v="2"/>
    <n v="8"/>
    <n v="0"/>
    <n v="8"/>
    <m/>
  </r>
  <r>
    <x v="10"/>
    <x v="0"/>
    <d v="2025-08-01T00:00:00"/>
    <d v="2025-08-31T00:00:00"/>
    <s v="Sunday Painter Workshop (8/10 Workshop)"/>
    <x v="0"/>
    <s v="Creative Arts Center of Dallas"/>
    <s v="2361 Laughlin Drive"/>
    <n v="75229"/>
    <n v="1"/>
    <n v="6"/>
    <n v="0"/>
    <n v="6"/>
    <m/>
  </r>
  <r>
    <x v="10"/>
    <x v="0"/>
    <d v="2025-08-01T00:00:00"/>
    <d v="2025-08-31T00:00:00"/>
    <s v="Glass Fusing for Mosaics (Pater 2-Day Workshop 8/9-10)"/>
    <x v="0"/>
    <s v="Creative Arts Center of Dallas"/>
    <s v="2360 Laughlin Drive"/>
    <n v="75228"/>
    <n v="2"/>
    <n v="16"/>
    <n v="0"/>
    <n v="16"/>
    <m/>
  </r>
  <r>
    <x v="10"/>
    <x v="0"/>
    <d v="2025-08-01T00:00:00"/>
    <d v="2025-08-31T00:00:00"/>
    <s v="Fundamentals of Wheel (Teran Sunday Afternoon)"/>
    <x v="0"/>
    <s v="Creative Arts Center of Dallas"/>
    <s v="2360 Laughlin Drive"/>
    <n v="75228"/>
    <n v="3"/>
    <n v="33"/>
    <n v="3"/>
    <n v="36"/>
    <m/>
  </r>
  <r>
    <x v="10"/>
    <x v="0"/>
    <d v="2025-08-01T00:00:00"/>
    <d v="2025-08-31T00:00:00"/>
    <s v="Encaustic Painting (VET Sunday Afternoons)"/>
    <x v="0"/>
    <s v="Creative Arts Center of Dallas"/>
    <s v="2360 Laughlin Drive"/>
    <n v="75228"/>
    <n v="3"/>
    <n v="12"/>
    <n v="0"/>
    <n v="12"/>
    <m/>
  </r>
  <r>
    <x v="10"/>
    <x v="0"/>
    <d v="2025-08-01T00:00:00"/>
    <d v="2025-08-31T00:00:00"/>
    <s v="Fundamentals of Wheel (Portnoy Sunday Afternoons)"/>
    <x v="0"/>
    <s v="Creative Arts Center of Dallas"/>
    <s v="2360 Laughlin Drive"/>
    <n v="75228"/>
    <n v="2"/>
    <n v="16"/>
    <n v="0"/>
    <n v="16"/>
    <m/>
  </r>
  <r>
    <x v="10"/>
    <x v="0"/>
    <d v="2025-08-01T00:00:00"/>
    <d v="2025-08-31T00:00:00"/>
    <s v="Zoom Abstract Drawing 2 (Gray Thurs Morning)"/>
    <x v="0"/>
    <s v="Creative Arts Center of Dallas"/>
    <s v="2360 Laughlin Drive"/>
    <n v="75228"/>
    <n v="3"/>
    <n v="9"/>
    <n v="0"/>
    <n v="9"/>
    <m/>
  </r>
  <r>
    <x v="10"/>
    <x v="0"/>
    <d v="2025-08-01T00:00:00"/>
    <d v="2025-08-31T00:00:00"/>
    <s v="Sewing with Fabric and Leather (Ickert Thursday Mornings)"/>
    <x v="0"/>
    <s v="Creative Arts Center of Dallas"/>
    <s v="2360 Laughlin Drive"/>
    <n v="75228"/>
    <n v="2"/>
    <n v="4"/>
    <n v="0"/>
    <n v="4"/>
    <m/>
  </r>
  <r>
    <x v="10"/>
    <x v="0"/>
    <d v="2025-08-01T00:00:00"/>
    <d v="2025-08-31T00:00:00"/>
    <s v="Fundamentals of Wheel (Teran Thursday Mornings)"/>
    <x v="0"/>
    <s v="Creative Arts Center of Dallas"/>
    <s v="2360 Laughlin Drive"/>
    <n v="75228"/>
    <n v="2"/>
    <n v="14"/>
    <n v="2"/>
    <n v="16"/>
    <m/>
  </r>
  <r>
    <x v="10"/>
    <x v="0"/>
    <d v="2025-08-01T00:00:00"/>
    <d v="2025-08-31T00:00:00"/>
    <s v="Fused Glass (Flynn Thursday Afternoons)"/>
    <x v="0"/>
    <s v="Creative Arts Center of Dallas"/>
    <s v="2360 Laughlin Drive"/>
    <n v="75228"/>
    <n v="3"/>
    <n v="12"/>
    <n v="0"/>
    <n v="12"/>
    <m/>
  </r>
  <r>
    <x v="10"/>
    <x v="0"/>
    <d v="2025-08-01T00:00:00"/>
    <d v="2025-08-31T00:00:00"/>
    <s v="Int/Adv Oil Painting from Photos (Kramer Thursday Afternoon)"/>
    <x v="0"/>
    <s v="Creative Arts Center of Dallas"/>
    <s v="2360 Laughlin Drive"/>
    <n v="75228"/>
    <n v="3"/>
    <n v="15"/>
    <n v="0"/>
    <n v="15"/>
    <m/>
  </r>
  <r>
    <x v="10"/>
    <x v="0"/>
    <d v="2025-08-01T00:00:00"/>
    <d v="2025-08-31T00:00:00"/>
    <s v="Wild Side of Watercolor (Janece Thursday Afternoon)"/>
    <x v="0"/>
    <s v="Creative Arts Center of Dallas"/>
    <s v="2360 Laughlin Drive"/>
    <n v="75228"/>
    <n v="3"/>
    <n v="30"/>
    <n v="0"/>
    <n v="30"/>
    <m/>
  </r>
  <r>
    <x v="10"/>
    <x v="0"/>
    <d v="2025-08-01T00:00:00"/>
    <d v="2025-08-31T00:00:00"/>
    <s v="Color My World in Oil Pastel/Color Pencil (VET Friday Evenings)"/>
    <x v="0"/>
    <s v="Creative Arts Center of Dallas"/>
    <s v="2360 Laughlin Drive"/>
    <n v="75228"/>
    <n v="3"/>
    <n v="6"/>
    <n v="0"/>
    <n v="6"/>
    <m/>
  </r>
  <r>
    <x v="10"/>
    <x v="0"/>
    <d v="2025-08-01T00:00:00"/>
    <d v="2025-08-31T00:00:00"/>
    <s v="Lost Wax Casting (Swann Thursday Evening)"/>
    <x v="0"/>
    <s v="Creative Arts Center of Dallas"/>
    <s v="2360 Laughlin Drive"/>
    <n v="75228"/>
    <n v="3"/>
    <n v="9"/>
    <n v="0"/>
    <n v="9"/>
    <m/>
  </r>
  <r>
    <x v="10"/>
    <x v="0"/>
    <d v="2025-08-01T00:00:00"/>
    <d v="2025-08-31T00:00:00"/>
    <s v="Metal Sculpture (Coan Thursday Evening)"/>
    <x v="0"/>
    <s v="Creative Arts Center of Dallas"/>
    <s v="2360 Laughlin Drive"/>
    <n v="75228"/>
    <n v="3"/>
    <n v="12"/>
    <n v="0"/>
    <n v="12"/>
    <m/>
  </r>
  <r>
    <x v="10"/>
    <x v="0"/>
    <d v="2025-08-01T00:00:00"/>
    <d v="2025-08-31T00:00:00"/>
    <s v="Fused Glass (Flynn Thursday Evenings) S4"/>
    <x v="0"/>
    <s v="Creative Arts Center of Dallas"/>
    <s v="2360 Laughlin Drive"/>
    <n v="75228"/>
    <n v="3"/>
    <n v="21"/>
    <n v="0"/>
    <n v="21"/>
    <m/>
  </r>
  <r>
    <x v="10"/>
    <x v="0"/>
    <d v="2025-08-01T00:00:00"/>
    <d v="2025-08-31T00:00:00"/>
    <s v="Fundamentals of Handbuilding (Portnoy Thursday Evenings)"/>
    <x v="0"/>
    <s v="Creative Arts Center of Dallas"/>
    <s v="2360 Laughlin Drive"/>
    <n v="75228"/>
    <n v="3"/>
    <n v="24"/>
    <n v="0"/>
    <n v="24"/>
    <m/>
  </r>
  <r>
    <x v="10"/>
    <x v="0"/>
    <d v="2025-08-01T00:00:00"/>
    <d v="2025-08-31T00:00:00"/>
    <s v="Watercolor Fundamentals (Byfield Thursday Evenings)"/>
    <x v="0"/>
    <s v="Creative Arts Center of Dallas"/>
    <s v="2360 Laughlin Drive"/>
    <n v="75228"/>
    <n v="3"/>
    <n v="27"/>
    <n v="0"/>
    <n v="27"/>
    <m/>
  </r>
  <r>
    <x v="10"/>
    <x v="0"/>
    <d v="2025-08-01T00:00:00"/>
    <d v="2025-08-31T00:00:00"/>
    <s v="Beginner Oil Painting from Photos (Kramer Thursday Evening)"/>
    <x v="0"/>
    <s v="Creative Arts Center of Dallas"/>
    <s v="2360 Laughlin Drive"/>
    <n v="75228"/>
    <n v="3"/>
    <n v="33"/>
    <n v="0"/>
    <n v="33"/>
    <m/>
  </r>
  <r>
    <x v="10"/>
    <x v="0"/>
    <d v="2025-08-01T00:00:00"/>
    <d v="2025-08-31T00:00:00"/>
    <s v="Int/Adv Wheel (Trolli Thursday Evenings)"/>
    <x v="0"/>
    <s v="Creative Arts Center of Dallas"/>
    <s v="2360 Laughlin Drive"/>
    <n v="75228"/>
    <n v="3"/>
    <n v="30"/>
    <n v="0"/>
    <n v="30"/>
    <m/>
  </r>
  <r>
    <x v="10"/>
    <x v="0"/>
    <d v="2025-08-01T00:00:00"/>
    <d v="2025-08-31T00:00:00"/>
    <s v="Hands in Clay (German Tuesday Mornings)"/>
    <x v="0"/>
    <s v="Creative Arts Center of Dallas"/>
    <s v="2360 Laughlin Drive"/>
    <n v="75228"/>
    <n v="3"/>
    <n v="24"/>
    <n v="0"/>
    <n v="24"/>
    <m/>
  </r>
  <r>
    <x v="10"/>
    <x v="0"/>
    <d v="2025-08-01T00:00:00"/>
    <d v="2025-08-31T00:00:00"/>
    <s v="Int/Adv Jewelry Fabrication (Swann Tuesday Morning)"/>
    <x v="0"/>
    <s v="Creative Arts Center of Dallas"/>
    <s v="2360 Laughlin Drive"/>
    <n v="75228"/>
    <n v="3"/>
    <n v="12"/>
    <n v="0"/>
    <n v="12"/>
    <m/>
  </r>
  <r>
    <x v="10"/>
    <x v="0"/>
    <d v="2025-08-01T00:00:00"/>
    <d v="2025-08-31T00:00:00"/>
    <s v="Watercolor Fundamentals (Byfield Tuesday Mornings)"/>
    <x v="0"/>
    <s v="Creative Arts Center of Dallas"/>
    <s v="2361 Laughlin Drive"/>
    <n v="75229"/>
    <n v="3"/>
    <n v="21"/>
    <n v="0"/>
    <n v="21"/>
    <m/>
  </r>
  <r>
    <x v="10"/>
    <x v="0"/>
    <d v="2025-08-01T00:00:00"/>
    <d v="2025-08-31T00:00:00"/>
    <s v="Acrylic Painting (Drennan Tuesday Afternoon)"/>
    <x v="0"/>
    <s v="Creative Arts Center of Dallas"/>
    <s v="2360 Laughlin Drive"/>
    <n v="75228"/>
    <n v="3"/>
    <n v="27"/>
    <n v="0"/>
    <n v="27"/>
    <m/>
  </r>
  <r>
    <x v="10"/>
    <x v="0"/>
    <d v="2025-08-01T00:00:00"/>
    <d v="2025-08-31T00:00:00"/>
    <s v="Figure Drawing 4-week Mini (D Collins Tuesday Evenings)"/>
    <x v="0"/>
    <s v="Creative Arts Center of Dallas"/>
    <s v="2359 Laughlin Drive"/>
    <n v="75227"/>
    <n v="3"/>
    <n v="24"/>
    <n v="0"/>
    <n v="24"/>
    <m/>
  </r>
  <r>
    <x v="10"/>
    <x v="0"/>
    <d v="2025-08-01T00:00:00"/>
    <d v="2025-08-31T00:00:00"/>
    <s v="Metal Sculpture (Meehan Tuesday Evening)"/>
    <x v="0"/>
    <s v="Creative Arts Center of Dallas"/>
    <s v="2358 Laughlin Drive"/>
    <n v="75226"/>
    <n v="3"/>
    <n v="15"/>
    <n v="0"/>
    <n v="15"/>
    <m/>
  </r>
  <r>
    <x v="10"/>
    <x v="0"/>
    <d v="2025-08-01T00:00:00"/>
    <d v="2025-08-31T00:00:00"/>
    <s v="Mixed Media Mosaic (Collins Tuesday Evening)"/>
    <x v="0"/>
    <s v="Creative Arts Center of Dallas"/>
    <s v="2360 Laughlin Drive"/>
    <n v="75228"/>
    <n v="3"/>
    <n v="21"/>
    <n v="0"/>
    <n v="21"/>
    <m/>
  </r>
  <r>
    <x v="10"/>
    <x v="0"/>
    <d v="2025-08-01T00:00:00"/>
    <d v="2025-08-31T00:00:00"/>
    <s v="Acrylic Painting (Drennan Tuesday Evening)"/>
    <x v="0"/>
    <s v="Creative Arts Center of Dallas"/>
    <s v="2360 Laughlin Drive"/>
    <n v="75228"/>
    <n v="3"/>
    <n v="24"/>
    <n v="0"/>
    <n v="24"/>
    <m/>
  </r>
  <r>
    <x v="10"/>
    <x v="0"/>
    <d v="2025-08-01T00:00:00"/>
    <d v="2025-08-31T00:00:00"/>
    <s v="Fundamentals of Wheel (Teran Tuesday Evenings)"/>
    <x v="0"/>
    <s v="Creative Arts Center of Dallas"/>
    <s v="2360 Laughlin Drive"/>
    <n v="75228"/>
    <n v="3"/>
    <n v="27"/>
    <n v="0"/>
    <n v="27"/>
    <m/>
  </r>
  <r>
    <x v="10"/>
    <x v="0"/>
    <d v="2025-08-01T00:00:00"/>
    <d v="2025-08-31T00:00:00"/>
    <s v="Wild Side of Watercolor (Janece Tuesday Evening)"/>
    <x v="0"/>
    <s v="Creative Arts Center of Dallas"/>
    <s v="2360 Laughlin Drive"/>
    <n v="75228"/>
    <n v="3"/>
    <n v="27"/>
    <n v="0"/>
    <n v="27"/>
    <m/>
  </r>
  <r>
    <x v="10"/>
    <x v="0"/>
    <d v="2025-08-01T00:00:00"/>
    <d v="2025-08-31T00:00:00"/>
    <s v="Beg/Int Jewelry Fabrication (Swann Wednesday Morning)"/>
    <x v="0"/>
    <s v="Creative Arts Center of Dallas"/>
    <s v="2360 Laughlin Drive"/>
    <n v="75228"/>
    <n v="3"/>
    <n v="21"/>
    <n v="0"/>
    <n v="21"/>
    <m/>
  </r>
  <r>
    <x v="10"/>
    <x v="0"/>
    <d v="2025-08-01T00:00:00"/>
    <d v="2025-08-31T00:00:00"/>
    <s v="Int/Adv Watercolor (Byfield Wedenesday Mornings)"/>
    <x v="0"/>
    <s v="Creative Arts Center of Dallas"/>
    <s v="2360 Laughlin Drive"/>
    <n v="75228"/>
    <n v="3"/>
    <n v="30"/>
    <n v="0"/>
    <n v="30"/>
    <m/>
  </r>
  <r>
    <x v="10"/>
    <x v="0"/>
    <d v="2025-08-01T00:00:00"/>
    <d v="2025-08-31T00:00:00"/>
    <s v="Lost Wax Casting (Swann Wednesday Afternoon)"/>
    <x v="0"/>
    <s v="Creative Arts Center of Dallas"/>
    <s v="2360 Laughlin Drive"/>
    <n v="75228"/>
    <n v="3"/>
    <n v="6"/>
    <n v="0"/>
    <n v="6"/>
    <m/>
  </r>
  <r>
    <x v="10"/>
    <x v="0"/>
    <d v="2025-08-01T00:00:00"/>
    <d v="2025-08-31T00:00:00"/>
    <s v="Drawing Together (VET Wednesday Evenings)"/>
    <x v="0"/>
    <s v="Creative Arts Center of Dallas"/>
    <s v="2360 Laughlin Drive"/>
    <n v="75228"/>
    <n v="3"/>
    <n v="6"/>
    <n v="0"/>
    <n v="6"/>
    <m/>
  </r>
  <r>
    <x v="10"/>
    <x v="0"/>
    <d v="2025-08-01T00:00:00"/>
    <d v="2025-08-31T00:00:00"/>
    <s v="Lush Layers: Collage, Prints, &amp; More (Collins Wednesday Evenings)"/>
    <x v="0"/>
    <s v="Creative Arts Center of Dallas"/>
    <s v="2360 Laughlin Drive"/>
    <n v="75228"/>
    <n v="3"/>
    <n v="24"/>
    <n v="0"/>
    <n v="24"/>
    <m/>
  </r>
  <r>
    <x v="10"/>
    <x v="0"/>
    <d v="2025-08-01T00:00:00"/>
    <d v="2025-08-31T00:00:00"/>
    <s v="Fundamentals of Wheel (Teran Wednesday Evenings)"/>
    <x v="0"/>
    <s v="Creative Arts Center of Dallas"/>
    <s v="2360 Laughlin Drive"/>
    <n v="75228"/>
    <n v="3"/>
    <n v="33"/>
    <n v="3"/>
    <n v="36"/>
    <m/>
  </r>
  <r>
    <x v="10"/>
    <x v="0"/>
    <d v="2025-08-01T00:00:00"/>
    <d v="2025-08-31T00:00:00"/>
    <s v="The Collagraph (Thoman Wednesday Evenings)"/>
    <x v="0"/>
    <s v="Creative Arts Center of Dallas"/>
    <s v="2360 Laughlin Drive"/>
    <n v="75228"/>
    <n v="2"/>
    <n v="4"/>
    <n v="0"/>
    <n v="4"/>
    <m/>
  </r>
  <r>
    <x v="10"/>
    <x v="0"/>
    <d v="2025-08-01T00:00:00"/>
    <d v="2025-08-31T00:00:00"/>
    <s v="Metal Sculpture (Soto Wednesday Evening)"/>
    <x v="0"/>
    <s v="Creative Arts Center of Dallas"/>
    <s v="2360 Laughlin Drive"/>
    <n v="75228"/>
    <n v="1"/>
    <n v="5"/>
    <n v="0"/>
    <n v="5"/>
    <m/>
  </r>
  <r>
    <x v="10"/>
    <x v="6"/>
    <d v="2025-08-01T00:00:00"/>
    <d v="2025-08-31T00:00:00"/>
    <s v="Equitable Artist In Residence"/>
    <x v="0"/>
    <s v="Creative Arts Center of Dallas"/>
    <s v="2360 Laughlin Drive"/>
    <n v="75228"/>
    <n v="25"/>
    <n v="0"/>
    <n v="2046"/>
    <n v="2046"/>
    <m/>
  </r>
  <r>
    <x v="13"/>
    <x v="0"/>
    <d v="2025-08-01T00:00:00"/>
    <d v="2025-08-08T00:00:00"/>
    <s v="Showbiz Summer-classes"/>
    <x v="0"/>
    <s v="Rosewood Center for Family Arts"/>
    <s v="5938 Skillman St"/>
    <n v="75231"/>
    <n v="15"/>
    <n v="76"/>
    <n v="6"/>
    <n v="82"/>
    <m/>
  </r>
  <r>
    <x v="13"/>
    <x v="0"/>
    <d v="2025-08-01T00:00:00"/>
    <d v="2025-08-08T00:00:00"/>
    <s v="Showbiz Summer-performances"/>
    <x v="0"/>
    <s v="Rosewood Center for Family Arts"/>
    <s v="5938 Skillman St"/>
    <n v="75231"/>
    <n v="7"/>
    <m/>
    <n v="369"/>
    <n v="369"/>
    <m/>
  </r>
  <r>
    <x v="13"/>
    <x v="3"/>
    <d v="2025-08-01T00:00:00"/>
    <d v="2025-08-31T00:00:00"/>
    <s v="Rental- arts COP"/>
    <x v="0"/>
    <s v="Rosewood Center for Family Arts"/>
    <s v="5938 Skillman St"/>
    <n v="75231"/>
    <n v="20"/>
    <m/>
    <n v="30"/>
    <n v="30"/>
    <m/>
  </r>
  <r>
    <x v="13"/>
    <x v="3"/>
    <d v="2025-08-01T00:00:00"/>
    <d v="2025-08-31T00:00:00"/>
    <s v="Rental- non-arts"/>
    <x v="0"/>
    <s v="Rosewood Center for Family Arts"/>
    <s v="5938 Skillman St"/>
    <n v="75231"/>
    <n v="7"/>
    <m/>
    <n v="1320"/>
    <n v="1320"/>
    <m/>
  </r>
  <r>
    <x v="14"/>
    <x v="9"/>
    <d v="2025-08-01T00:00:00"/>
    <d v="2025-08-01T00:00:00"/>
    <s v="Gallery talk"/>
    <x v="0"/>
    <s v="The Sixth Floor Museum at Dealey Plaza"/>
    <s v="411 Elm Street"/>
    <n v="75204"/>
    <n v="1"/>
    <n v="52"/>
    <n v="0"/>
    <n v="52"/>
    <m/>
  </r>
  <r>
    <x v="42"/>
    <x v="3"/>
    <d v="2025-08-01T00:00:00"/>
    <d v="2025-08-31T00:00:00"/>
    <s v="No August Events - Dark"/>
    <x v="2"/>
    <m/>
    <m/>
    <m/>
    <m/>
    <m/>
    <m/>
    <m/>
    <m/>
  </r>
  <r>
    <x v="14"/>
    <x v="7"/>
    <d v="2025-08-01T00:00:00"/>
    <d v="2025-08-31T00:00:00"/>
    <s v="Daily visitors"/>
    <x v="0"/>
    <s v="The Sixth Floor Museum at Dealey Plaza"/>
    <s v="411 Elm Street"/>
    <n v="75204"/>
    <n v="1"/>
    <n v="15412"/>
    <n v="539"/>
    <n v="15951"/>
    <m/>
  </r>
  <r>
    <x v="14"/>
    <x v="6"/>
    <d v="2025-08-01T00:00:00"/>
    <d v="2025-08-31T00:00:00"/>
    <s v="Daily visitors"/>
    <x v="0"/>
    <s v="The Sixth Floor Museum at Dealey Plaza"/>
    <s v="411 Elm Street"/>
    <n v="75204"/>
    <n v="1"/>
    <n v="8286"/>
    <n v="0"/>
    <n v="8286"/>
    <m/>
  </r>
  <r>
    <x v="15"/>
    <x v="3"/>
    <d v="2025-08-01T00:00:00"/>
    <d v="2025-08-30T00:00:00"/>
    <s v="Total Attendance"/>
    <x v="0"/>
    <s v="Hall of State"/>
    <s v="3939 Grand Avenue"/>
    <n v="75210"/>
    <n v="30"/>
    <s v="X"/>
    <n v="783"/>
    <n v="783"/>
    <m/>
  </r>
  <r>
    <x v="9"/>
    <x v="10"/>
    <s v="N/A"/>
    <s v="N/A"/>
    <s v="NO EVENTS AUG 2025"/>
    <x v="2"/>
    <m/>
    <m/>
    <m/>
    <m/>
    <m/>
    <m/>
    <m/>
    <m/>
  </r>
  <r>
    <x v="15"/>
    <x v="7"/>
    <d v="2025-08-01T00:00:00"/>
    <d v="2025-08-30T00:00:00"/>
    <s v="Alamo Exhibit "/>
    <x v="0"/>
    <s v="Hall of State"/>
    <s v="3939 Grand Avenue"/>
    <n v="75210"/>
    <n v="30"/>
    <s v="X"/>
    <n v="199"/>
    <n v="199"/>
    <m/>
  </r>
  <r>
    <x v="12"/>
    <x v="7"/>
    <d v="2025-08-01T00:00:00"/>
    <d v="2025-08-31T00:00:00"/>
    <s v="Permanent exhibition"/>
    <x v="0"/>
    <s v="DHHRM"/>
    <s v="300 N Houston St"/>
    <n v="75202"/>
    <n v="25"/>
    <n v="3475"/>
    <m/>
    <n v="3475"/>
    <m/>
  </r>
  <r>
    <x v="12"/>
    <x v="6"/>
    <d v="2025-08-01T00:00:00"/>
    <d v="2025-08-17T00:00:00"/>
    <s v="Special Exhibition, A Better Life for their Children"/>
    <x v="0"/>
    <s v="DHHRM"/>
    <s v="300 N Houston St"/>
    <n v="75202"/>
    <n v="15"/>
    <n v="2208"/>
    <m/>
    <n v="2208"/>
    <m/>
  </r>
  <r>
    <x v="12"/>
    <x v="7"/>
    <d v="2025-08-01T00:00:00"/>
    <d v="2025-08-31T00:00:00"/>
    <s v="Student Group Tours"/>
    <x v="0"/>
    <s v="DHHRM"/>
    <s v="300 N Houston St"/>
    <n v="75202"/>
    <n v="2"/>
    <n v="151"/>
    <m/>
    <n v="151"/>
    <m/>
  </r>
  <r>
    <x v="12"/>
    <x v="7"/>
    <d v="2025-08-01T00:00:00"/>
    <d v="2025-08-31T00:00:00"/>
    <s v="Adult Group Tours"/>
    <x v="0"/>
    <s v="DHHRM"/>
    <s v="300 N Houston St"/>
    <n v="75202"/>
    <n v="3"/>
    <n v="56"/>
    <m/>
    <n v="56"/>
    <m/>
  </r>
  <r>
    <x v="12"/>
    <x v="5"/>
    <d v="2025-08-01T00:00:00"/>
    <d v="2025-08-31T00:00:00"/>
    <s v="Public Programs, In-person"/>
    <x v="0"/>
    <s v="DHHRM"/>
    <s v="300 N Houston St"/>
    <n v="75202"/>
    <n v="2"/>
    <n v="252"/>
    <m/>
    <n v="252"/>
    <m/>
  </r>
  <r>
    <x v="16"/>
    <x v="9"/>
    <d v="2025-08-01T00:00:00"/>
    <d v="2025-08-31T00:00:00"/>
    <s v="Adults - Docent Guided"/>
    <x v="0"/>
    <s v="Dallas Museum of Art"/>
    <s v="1717 N Harwood"/>
    <n v="75201"/>
    <n v="4"/>
    <n v="60"/>
    <m/>
    <n v="60"/>
    <m/>
  </r>
  <r>
    <x v="16"/>
    <x v="9"/>
    <d v="2025-08-01T00:00:00"/>
    <d v="2025-08-31T00:00:00"/>
    <s v="Higher Ed. - Docent Guided"/>
    <x v="0"/>
    <s v="Dallas Museum of Art"/>
    <s v="1717 N Harwood"/>
    <n v="75201"/>
    <n v="8"/>
    <n v="78"/>
    <m/>
    <n v="78"/>
    <m/>
  </r>
  <r>
    <x v="16"/>
    <x v="9"/>
    <d v="2025-08-01T00:00:00"/>
    <d v="2025-08-31T00:00:00"/>
    <s v="Higher Ed. - Self Guided"/>
    <x v="0"/>
    <s v="Dallas Museum of Art"/>
    <s v="1717 N Harwood"/>
    <n v="75201"/>
    <n v="1"/>
    <n v="15"/>
    <m/>
    <n v="15"/>
    <m/>
  </r>
  <r>
    <x v="16"/>
    <x v="9"/>
    <d v="2025-08-01T00:00:00"/>
    <d v="2025-08-31T00:00:00"/>
    <s v="Adults - Self Guided"/>
    <x v="0"/>
    <s v="Dallas Museum of Art"/>
    <s v="1717 N Harwood"/>
    <n v="75201"/>
    <n v="1"/>
    <n v="26"/>
    <m/>
    <n v="26"/>
    <m/>
  </r>
  <r>
    <x v="16"/>
    <x v="9"/>
    <d v="2025-08-01T00:00:00"/>
    <d v="2025-08-31T00:00:00"/>
    <s v="Non-DISD Self Guided"/>
    <x v="0"/>
    <s v="Dallas Museum of Art"/>
    <s v="1717 N Harwood"/>
    <n v="75201"/>
    <n v="4"/>
    <n v="117"/>
    <m/>
    <n v="117"/>
    <m/>
  </r>
  <r>
    <x v="16"/>
    <x v="7"/>
    <d v="2025-08-01T00:00:00"/>
    <d v="2025-08-31T00:00:00"/>
    <s v="Dallas Museum of Art"/>
    <x v="0"/>
    <s v="Dallas Museum of Art"/>
    <s v="1717 N Harwood"/>
    <n v="75201"/>
    <n v="23"/>
    <m/>
    <n v="27411"/>
    <n v="27411"/>
    <m/>
  </r>
  <r>
    <x v="16"/>
    <x v="6"/>
    <d v="2025-08-01T00:00:00"/>
    <d v="2025-08-31T00:00:00"/>
    <s v="Kier Collection of Islamic Art"/>
    <x v="0"/>
    <s v="Dallas Museum of Art"/>
    <s v="1717 N Harwood"/>
    <n v="75201"/>
    <n v="23"/>
    <m/>
    <n v="9155"/>
    <n v="9155"/>
    <m/>
  </r>
  <r>
    <x v="16"/>
    <x v="6"/>
    <d v="2025-08-01T00:00:00"/>
    <d v="2025-08-31T00:00:00"/>
    <s v="Yayoi Kusama"/>
    <x v="0"/>
    <s v="Dallas Museum of Art"/>
    <s v="1717 N Harwood"/>
    <n v="75201"/>
    <n v="23"/>
    <n v="3727"/>
    <n v="347"/>
    <n v="4074"/>
    <m/>
  </r>
  <r>
    <x v="19"/>
    <x v="6"/>
    <d v="2025-08-01T00:00:00"/>
    <d v="2025-08-31T00:00:00"/>
    <s v="Interactive Traveling Exhibit &quot;Forest Forward: The Future is Here&quot;"/>
    <x v="0"/>
    <s v="The Shops at Red Bird"/>
    <s v="3662 West Camp Wisdom Road"/>
    <n v="75237"/>
    <n v="1"/>
    <n v="0"/>
    <n v="1200"/>
    <n v="1200"/>
    <m/>
  </r>
  <r>
    <x v="20"/>
    <x v="7"/>
    <d v="2025-08-01T00:00:00"/>
    <d v="2025-08-31T00:00:00"/>
    <s v="Facing The Rising Sun: Freedman's Cemetery"/>
    <x v="0"/>
    <s v="African American Museum"/>
    <s v="3536 Grand Avenue"/>
    <n v="75210"/>
    <n v="22"/>
    <m/>
    <n v="325"/>
    <n v="325"/>
    <m/>
  </r>
  <r>
    <x v="20"/>
    <x v="7"/>
    <d v="2025-08-01T00:00:00"/>
    <d v="2025-08-31T00:00:00"/>
    <s v="Souls of Black Folk: Folk and Decorative Arts Collection"/>
    <x v="0"/>
    <s v="African American Museum"/>
    <s v="3536 Grand Avenue"/>
    <n v="75210"/>
    <n v="22"/>
    <m/>
    <n v="325"/>
    <n v="325"/>
    <m/>
  </r>
  <r>
    <x v="20"/>
    <x v="7"/>
    <d v="2025-08-01T00:00:00"/>
    <d v="2025-08-31T00:00:00"/>
    <s v="Texas Black Sports Hall of Fame Exhibition"/>
    <x v="0"/>
    <s v="African American Museum"/>
    <s v="3536 Grand Avenue"/>
    <n v="75210"/>
    <n v="22"/>
    <m/>
    <n v="325"/>
    <n v="325"/>
    <m/>
  </r>
  <r>
    <x v="20"/>
    <x v="7"/>
    <d v="2025-08-01T00:00:00"/>
    <d v="2025-08-31T00:00:00"/>
    <s v="African American Educators Hall of Fame Exhibition"/>
    <x v="0"/>
    <s v="African American Museum"/>
    <s v="3536 Grand Avenue"/>
    <n v="75210"/>
    <n v="22"/>
    <m/>
    <n v="275"/>
    <n v="275"/>
    <m/>
  </r>
  <r>
    <x v="20"/>
    <x v="6"/>
    <d v="2025-08-01T00:00:00"/>
    <d v="2025-08-15T00:00:00"/>
    <s v="Clay Grasses and Reeds: Carroll Harris Simms Ceramic Collection"/>
    <x v="0"/>
    <s v="African American Museum"/>
    <s v="3536 Grand Avenue"/>
    <n v="75210"/>
    <n v="12"/>
    <m/>
    <n v="178"/>
    <n v="178"/>
    <m/>
  </r>
  <r>
    <x v="20"/>
    <x v="3"/>
    <d v="2025-08-01T00:00:00"/>
    <d v="2025-08-31T00:00:00"/>
    <s v="Rentals"/>
    <x v="0"/>
    <s v="African American Museum"/>
    <s v="3536 Grand Avenue"/>
    <n v="75210"/>
    <n v="6"/>
    <m/>
    <n v="680"/>
    <n v="680"/>
    <m/>
  </r>
  <r>
    <x v="20"/>
    <x v="9"/>
    <d v="2025-08-01T00:00:00"/>
    <d v="2025-08-31T00:00:00"/>
    <s v="AAM Tours"/>
    <x v="0"/>
    <s v="African American Museum"/>
    <s v="3536 Grand Avenue"/>
    <n v="75210"/>
    <n v="8"/>
    <n v="371"/>
    <n v="125"/>
    <n v="496"/>
    <m/>
  </r>
  <r>
    <x v="21"/>
    <x v="5"/>
    <d v="2025-08-01T00:00:00"/>
    <d v="2025-08-03T00:00:00"/>
    <s v="Midsummer Night's Dream  Production"/>
    <x v="0"/>
    <s v="Theatre Three"/>
    <s v="2688 Laclede St. "/>
    <n v="75201"/>
    <n v="1"/>
    <n v="0"/>
    <n v="17"/>
    <n v="17"/>
    <m/>
  </r>
  <r>
    <x v="21"/>
    <x v="1"/>
    <d v="2025-08-01T00:00:00"/>
    <d v="2025-08-03T00:00:00"/>
    <s v="Summer Shakespeare Rehearsal"/>
    <x v="0"/>
    <s v="Theatre Three"/>
    <s v="2688 Laclede St. "/>
    <n v="75201"/>
    <n v="1"/>
    <n v="0"/>
    <n v="17"/>
    <n v="17"/>
    <m/>
  </r>
  <r>
    <x v="22"/>
    <x v="6"/>
    <d v="2025-08-01T00:00:00"/>
    <d v="2025-08-31T00:00:00"/>
    <s v="General attendance for '150 Years of Sculpture' (closed 8/24) and 'Otobong Nkanga: Each Seed a Body' (closed 8/17)"/>
    <x v="0"/>
    <s v="Nasher Sculpture Center"/>
    <s v="2001 Flora St. "/>
    <n v="75201"/>
    <n v="23"/>
    <n v="1166"/>
    <n v="1032"/>
    <n v="2198"/>
    <m/>
  </r>
  <r>
    <x v="51"/>
    <x v="1"/>
    <d v="2025-08-01T00:00:00"/>
    <d v="2025-08-29T00:00:00"/>
    <s v="&quot;See Me&quot; devising sessions"/>
    <x v="0"/>
    <s v="OutLoud Dallas"/>
    <s v="3137 Irving Blvd"/>
    <n v="75247"/>
    <n v="6"/>
    <n v="0"/>
    <n v="8"/>
    <n v="8"/>
    <m/>
  </r>
  <r>
    <x v="48"/>
    <x v="3"/>
    <d v="2025-08-01T00:00:00"/>
    <d v="2025-08-01T00:00:00"/>
    <s v="Pegasus Presents"/>
    <x v="0"/>
    <s v="Executive Suites"/>
    <s v="2904 Floyd St"/>
    <n v="75204"/>
    <n v="1"/>
    <n v="0"/>
    <n v="8"/>
    <n v="8"/>
    <m/>
  </r>
  <r>
    <x v="24"/>
    <x v="7"/>
    <d v="2025-08-01T00:00:00"/>
    <d v="2025-08-31T00:00:00"/>
    <s v="General Admission"/>
    <x v="0"/>
    <s v="Perot Museum of Nature and Science"/>
    <s v="2201 N Field Street"/>
    <n v="75201"/>
    <n v="31"/>
    <n v="71709"/>
    <n v="17807"/>
    <n v="89516"/>
    <m/>
  </r>
  <r>
    <x v="24"/>
    <x v="5"/>
    <d v="2025-08-01T00:00:00"/>
    <d v="2025-08-31T00:00:00"/>
    <s v="Butterfly Journey 3D"/>
    <x v="0"/>
    <s v="Perot Museum of Nature and Science"/>
    <s v="2201 N Field Street"/>
    <n v="75201"/>
    <n v="29"/>
    <n v="1506"/>
    <n v="27"/>
    <n v="1533"/>
    <m/>
  </r>
  <r>
    <x v="24"/>
    <x v="5"/>
    <d v="2025-08-01T00:00:00"/>
    <d v="2025-08-29T00:00:00"/>
    <s v="Fungi: The Web of Life 3D"/>
    <x v="0"/>
    <s v="Perot Museum of Nature and Science"/>
    <s v="2201 N Field Street"/>
    <n v="75201"/>
    <n v="29"/>
    <n v="242"/>
    <n v="17"/>
    <n v="259"/>
    <m/>
  </r>
  <r>
    <x v="24"/>
    <x v="5"/>
    <d v="2025-08-01T00:00:00"/>
    <d v="2025-08-30T00:00:00"/>
    <s v="Ocean Paradise 3D"/>
    <x v="0"/>
    <s v="Perot Museum of Nature and Science"/>
    <s v="2201 N Field Street"/>
    <n v="75201"/>
    <n v="29"/>
    <n v="347"/>
    <n v="23"/>
    <n v="370"/>
    <m/>
  </r>
  <r>
    <x v="24"/>
    <x v="5"/>
    <d v="2025-08-01T00:00:00"/>
    <d v="2025-08-29T00:00:00"/>
    <s v="Shark Kingdom 3D"/>
    <x v="0"/>
    <s v="Perot Museum of Nature and Science"/>
    <s v="2201 N Field Street"/>
    <n v="75201"/>
    <n v="29"/>
    <n v="275"/>
    <n v="36"/>
    <n v="311"/>
    <m/>
  </r>
  <r>
    <x v="24"/>
    <x v="5"/>
    <d v="2025-08-01T00:00:00"/>
    <d v="2025-08-31T00:00:00"/>
    <s v="T. REX 3D"/>
    <x v="0"/>
    <s v="Perot Museum of Nature and Science"/>
    <s v="2201 N Field Street"/>
    <n v="75201"/>
    <n v="29"/>
    <n v="397"/>
    <n v="24"/>
    <n v="421"/>
    <m/>
  </r>
  <r>
    <x v="24"/>
    <x v="6"/>
    <d v="2025-08-01T00:00:00"/>
    <d v="2025-08-31T00:00:00"/>
    <s v="Bug Lab"/>
    <x v="0"/>
    <s v="Perot Museum of Nature and Science"/>
    <s v="2201 N Field Street"/>
    <n v="75201"/>
    <n v="31"/>
    <n v="23370"/>
    <n v="7768"/>
    <n v="31138"/>
    <m/>
  </r>
  <r>
    <x v="24"/>
    <x v="3"/>
    <d v="2025-08-01T00:00:00"/>
    <d v="2025-08-31T00:00:00"/>
    <s v="Facility Rentals"/>
    <x v="0"/>
    <s v="Perot Museum of Nature and Science"/>
    <s v="2201 N Field Street"/>
    <n v="75201"/>
    <n v="11"/>
    <n v="845"/>
    <n v="0"/>
    <n v="845"/>
    <m/>
  </r>
  <r>
    <x v="24"/>
    <x v="0"/>
    <d v="2025-08-01T00:00:00"/>
    <d v="2025-08-30T00:00:00"/>
    <s v="Bio Lab"/>
    <x v="0"/>
    <s v="Perot Museum of Nature and Science"/>
    <s v="2201 N Field Street"/>
    <n v="75201"/>
    <n v="30"/>
    <n v="3147"/>
    <n v="0"/>
    <n v="3147"/>
    <m/>
  </r>
  <r>
    <x v="24"/>
    <x v="0"/>
    <d v="2025-08-01T00:00:00"/>
    <d v="2025-08-31T00:00:00"/>
    <s v="Challenge Lab"/>
    <x v="0"/>
    <s v="Perot Museum of Nature and Science"/>
    <s v="2201 N Field Street"/>
    <n v="75201"/>
    <n v="31"/>
    <n v="6859"/>
    <n v="0"/>
    <n v="6859"/>
    <m/>
  </r>
  <r>
    <x v="8"/>
    <x v="0"/>
    <d v="2025-08-01T00:00:00"/>
    <d v="2025-08-31T00:00:00"/>
    <s v="Workshop/Training"/>
    <x v="0"/>
    <s v="Sammons Center for the Arts"/>
    <s v="3630 Harry Hines Blvd"/>
    <n v="75219"/>
    <n v="4"/>
    <m/>
    <n v="81"/>
    <n v="81"/>
    <m/>
  </r>
  <r>
    <x v="8"/>
    <x v="1"/>
    <d v="2025-08-01T00:00:00"/>
    <d v="2025-08-31T00:00:00"/>
    <s v="Rehearsal"/>
    <x v="0"/>
    <s v="Sammons Center for the Arts"/>
    <s v="3630 Harry Hines Blvd"/>
    <n v="75219"/>
    <n v="48"/>
    <m/>
    <n v="4185"/>
    <n v="4185"/>
    <m/>
  </r>
  <r>
    <x v="8"/>
    <x v="5"/>
    <d v="2025-08-01T00:00:00"/>
    <d v="2025-08-31T00:00:00"/>
    <s v="Performance by Others"/>
    <x v="0"/>
    <s v="Sammons Center for the Arts"/>
    <s v="3630 Harry Hines Blvd"/>
    <n v="75219"/>
    <n v="3"/>
    <m/>
    <n v="339"/>
    <n v="339"/>
    <m/>
  </r>
  <r>
    <x v="8"/>
    <x v="3"/>
    <d v="2025-08-01T00:00:00"/>
    <d v="2025-08-31T00:00:00"/>
    <s v="Meetings"/>
    <x v="0"/>
    <s v="Sammons Center for the Arts"/>
    <s v="3630 Harry Hines Blvd"/>
    <n v="75219"/>
    <n v="20"/>
    <m/>
    <n v="236"/>
    <n v="236"/>
    <m/>
  </r>
  <r>
    <x v="8"/>
    <x v="3"/>
    <d v="2025-08-01T00:00:00"/>
    <d v="2025-08-31T00:00:00"/>
    <s v="Auditions"/>
    <x v="0"/>
    <s v="Sammons Center for the Arts"/>
    <s v="3630 Harry Hines Blvd"/>
    <n v="75219"/>
    <n v="1"/>
    <m/>
    <n v="26"/>
    <n v="26"/>
    <m/>
  </r>
  <r>
    <x v="8"/>
    <x v="3"/>
    <d v="2025-08-01T00:00:00"/>
    <d v="2025-08-31T00:00:00"/>
    <s v="Special Events"/>
    <x v="0"/>
    <s v="Sammons Center for the Arts"/>
    <s v="3630 Harry Hines Blvd"/>
    <n v="75219"/>
    <n v="3"/>
    <m/>
    <n v="49"/>
    <n v="49"/>
    <m/>
  </r>
  <r>
    <x v="8"/>
    <x v="5"/>
    <d v="2025-08-01T00:00:00"/>
    <d v="2025-08-31T00:00:00"/>
    <s v="Sammons Jazz Concert"/>
    <x v="0"/>
    <s v="Sammons Center for the Arts"/>
    <s v="3630 Harry Hines Blvd"/>
    <n v="75219"/>
    <n v="0"/>
    <n v="0"/>
    <n v="0"/>
    <n v="0"/>
    <m/>
  </r>
  <r>
    <x v="8"/>
    <x v="5"/>
    <d v="2025-08-01T00:00:00"/>
    <d v="2025-08-31T00:00:00"/>
    <s v="Sammons Cabaret Concert"/>
    <x v="0"/>
    <s v="Sammons Center for the Arts"/>
    <s v="3630 Harry Hines Blvd"/>
    <n v="75219"/>
    <n v="0"/>
    <n v="0"/>
    <n v="0"/>
    <n v="0"/>
    <m/>
  </r>
  <r>
    <x v="8"/>
    <x v="5"/>
    <d v="2025-08-01T00:00:00"/>
    <d v="2025-08-31T00:00:00"/>
    <s v="Sammons Jazz Youth Concert"/>
    <x v="0"/>
    <s v="Sammons Center for the Arts"/>
    <s v="3630 Harry Hines Blvd"/>
    <n v="75219"/>
    <n v="0"/>
    <m/>
    <n v="0"/>
    <n v="0"/>
    <m/>
  </r>
  <r>
    <x v="8"/>
    <x v="3"/>
    <d v="2025-08-01T00:00:00"/>
    <d v="2025-08-31T00:00:00"/>
    <s v="Office Visitors"/>
    <x v="0"/>
    <s v="Sammons Center for the Arts"/>
    <s v="3630 Harry Hines Blvd"/>
    <n v="75219"/>
    <m/>
    <m/>
    <n v="470"/>
    <n v="470"/>
    <m/>
  </r>
  <r>
    <x v="47"/>
    <x v="5"/>
    <d v="2025-08-01T00:00:00"/>
    <d v="2025-08-01T00:00:00"/>
    <s v="State of the Arts Debate Panel"/>
    <x v="0"/>
    <s v="Latino Cultural Center"/>
    <s v="2600 Live Oak Street"/>
    <n v="75204"/>
    <n v="1"/>
    <n v="0"/>
    <n v="45"/>
    <n v="45"/>
    <m/>
  </r>
  <r>
    <x v="47"/>
    <x v="5"/>
    <d v="2025-08-01T00:00:00"/>
    <d v="2025-08-01T00:00:00"/>
    <s v="Proyecto Act I Teen Intensive PERFORMANCE"/>
    <x v="0"/>
    <s v="Latino Cultural Center"/>
    <s v="2600 Live Oak Street"/>
    <n v="75204"/>
    <n v="1"/>
    <n v="0"/>
    <n v="62"/>
    <n v="62"/>
    <m/>
  </r>
  <r>
    <x v="26"/>
    <x v="0"/>
    <d v="2025-08-01T00:00:00"/>
    <d v="2025-08-01T00:00:00"/>
    <s v="Broadway Dreams Class"/>
    <x v="0"/>
    <s v="TBAAL "/>
    <s v="1309 Canton"/>
    <n v="75202"/>
    <n v="1"/>
    <n v="0"/>
    <n v="89"/>
    <n v="89"/>
    <m/>
  </r>
  <r>
    <x v="26"/>
    <x v="5"/>
    <d v="2025-08-01T00:00:00"/>
    <d v="2025-08-01T00:00:00"/>
    <s v="Broadway Dreams Performance"/>
    <x v="0"/>
    <s v="TBAAL "/>
    <s v="1309 Canton"/>
    <n v="75202"/>
    <n v="1"/>
    <n v="0"/>
    <n v="467"/>
    <n v="467"/>
    <m/>
  </r>
  <r>
    <x v="27"/>
    <x v="10"/>
    <s v="N/A"/>
    <s v="N/A"/>
    <s v="NO EVENTS AUG 2025"/>
    <x v="2"/>
    <m/>
    <m/>
    <m/>
    <m/>
    <m/>
    <m/>
    <m/>
    <m/>
  </r>
  <r>
    <x v="28"/>
    <x v="1"/>
    <d v="2025-08-01T00:00:00"/>
    <d v="2025-08-31T00:00:00"/>
    <s v="Company Rehearsal "/>
    <x v="0"/>
    <s v="Bruce Wood Dance Studio"/>
    <s v="101 Howell St."/>
    <n v="75207"/>
    <n v="18"/>
    <m/>
    <n v="15"/>
    <n v="15"/>
    <m/>
  </r>
  <r>
    <x v="28"/>
    <x v="0"/>
    <d v="2025-08-01T00:00:00"/>
    <d v="2025-08-31T00:00:00"/>
    <s v="Company Class "/>
    <x v="0"/>
    <s v="Bruce Wood Dance Studio"/>
    <s v="101 Howell St."/>
    <n v="75207"/>
    <n v="10"/>
    <m/>
    <n v="15"/>
    <n v="15"/>
    <m/>
  </r>
  <r>
    <x v="29"/>
    <x v="0"/>
    <d v="2025-08-01T00:00:00"/>
    <d v="2025-08-31T00:00:00"/>
    <s v="Summer Camp OAC"/>
    <x v="0"/>
    <s v="Churchill Recreartional Center"/>
    <s v="6906 Churchill Way"/>
    <n v="75230"/>
    <n v="1"/>
    <n v="0"/>
    <n v="25"/>
    <n v="25"/>
    <m/>
  </r>
  <r>
    <x v="29"/>
    <x v="0"/>
    <d v="2025-08-01T00:00:00"/>
    <d v="2025-08-31T00:00:00"/>
    <s v="Summer Camp OAC"/>
    <x v="0"/>
    <s v="ESD - Rainbow Days"/>
    <s v="4100 Merrell Rd"/>
    <n v="75229"/>
    <n v="1"/>
    <n v="0"/>
    <n v="25"/>
    <n v="25"/>
    <m/>
  </r>
  <r>
    <x v="29"/>
    <x v="0"/>
    <d v="2025-08-01T00:00:00"/>
    <d v="2025-08-31T00:00:00"/>
    <s v="Summer Camp OAC"/>
    <x v="0"/>
    <s v="Transformations Project"/>
    <s v="3 Different Locations"/>
    <n v="75218"/>
    <n v="1"/>
    <n v="0"/>
    <n v="25"/>
    <n v="25"/>
    <m/>
  </r>
  <r>
    <x v="29"/>
    <x v="1"/>
    <d v="2025-08-01T00:00:00"/>
    <d v="2025-08-31T00:00:00"/>
    <s v="Flamenco in the Golden Age of Hollywood 9/5-6/25"/>
    <x v="0"/>
    <s v="Estudio Flamenco Dallas"/>
    <s v="4144 Rusk"/>
    <n v="75204"/>
    <n v="1"/>
    <n v="0"/>
    <n v="10"/>
    <n v="10"/>
    <m/>
  </r>
  <r>
    <x v="54"/>
    <x v="5"/>
    <d v="2025-08-01T00:00:00"/>
    <d v="2025-08-03T00:00:00"/>
    <s v="Everybody's Talking About Jamie"/>
    <x v="0"/>
    <s v="Kalita Humphreys Theater"/>
    <s v="3636 Turtle Creek Blvd"/>
    <n v="75219"/>
    <n v="3"/>
    <n v="451"/>
    <n v="75"/>
    <n v="526"/>
    <m/>
  </r>
  <r>
    <x v="11"/>
    <x v="5"/>
    <d v="2025-08-01T00:00:00"/>
    <d v="2025-08-31T00:00:00"/>
    <s v="Shakespeare Decoded Episode #1 (The Badge of all  our Tribe Mechant of Venice)"/>
    <x v="1"/>
    <s v="Virtual"/>
    <s v="Virtual"/>
    <s v="Virtual"/>
    <n v="1"/>
    <m/>
    <n v="0"/>
    <n v="0"/>
    <m/>
  </r>
  <r>
    <x v="11"/>
    <x v="5"/>
    <d v="2025-08-01T00:00:00"/>
    <d v="2025-08-31T00:00:00"/>
    <s v="Shakespeare Decoded Episode #2 (Much Ado About the Sexual Distrust of Women"/>
    <x v="1"/>
    <s v="Virtual"/>
    <s v="Virtual"/>
    <s v="Virtual"/>
    <n v="1"/>
    <m/>
    <n v="0"/>
    <n v="0"/>
    <m/>
  </r>
  <r>
    <x v="11"/>
    <x v="5"/>
    <d v="2025-08-01T00:00:00"/>
    <d v="2025-08-31T00:00:00"/>
    <s v="Shakespeare Decoded Episode #3 (Free Like an Ariel Bird)"/>
    <x v="1"/>
    <s v="Virtual"/>
    <s v="Virtual"/>
    <s v="Virtual"/>
    <n v="1"/>
    <m/>
    <n v="0"/>
    <n v="0"/>
    <m/>
  </r>
  <r>
    <x v="11"/>
    <x v="5"/>
    <d v="2025-08-01T00:00:00"/>
    <d v="2025-08-31T00:00:00"/>
    <s v="Shakespeare Decoded Episode #4 (What a Noble Mind)"/>
    <x v="1"/>
    <s v="Virtual"/>
    <s v="Virtual"/>
    <s v="Virtual"/>
    <n v="1"/>
    <m/>
    <n v="4"/>
    <n v="4"/>
    <m/>
  </r>
  <r>
    <x v="11"/>
    <x v="5"/>
    <d v="2025-08-01T00:00:00"/>
    <d v="2025-08-31T00:00:00"/>
    <s v="Shakespeare Decoded Episode #5 (Tis the Times' Plague)"/>
    <x v="1"/>
    <s v="Virtual"/>
    <s v="Virtual"/>
    <s v="Virtual"/>
    <n v="1"/>
    <m/>
    <n v="2"/>
    <n v="2"/>
    <m/>
  </r>
  <r>
    <x v="11"/>
    <x v="5"/>
    <d v="2025-08-01T00:00:00"/>
    <d v="2025-08-31T00:00:00"/>
    <s v="Shakespeare Decoded Episode #6 (Oh, Let Me Not Be Mad)"/>
    <x v="1"/>
    <s v="Virtual"/>
    <s v="Virtual"/>
    <s v="Virtual"/>
    <n v="1"/>
    <m/>
    <n v="2"/>
    <n v="2"/>
    <m/>
  </r>
  <r>
    <x v="11"/>
    <x v="5"/>
    <d v="2025-08-01T00:00:00"/>
    <d v="2025-08-31T00:00:00"/>
    <s v="Shakespeare Decoded Episode #7 (Shakespeare in Modern Translation)"/>
    <x v="1"/>
    <s v="Virtual"/>
    <s v="Virtual"/>
    <s v="Virtual"/>
    <n v="1"/>
    <m/>
    <n v="2"/>
    <n v="2"/>
    <m/>
  </r>
  <r>
    <x v="11"/>
    <x v="5"/>
    <d v="2025-08-01T00:00:00"/>
    <d v="2025-08-31T00:00:00"/>
    <s v="Shakespeare Decoded #8 (Political Shakespeare)"/>
    <x v="1"/>
    <s v="Virtual"/>
    <s v="Virtual"/>
    <s v="Virtual"/>
    <n v="1"/>
    <m/>
    <n v="0"/>
    <n v="0"/>
    <m/>
  </r>
  <r>
    <x v="11"/>
    <x v="5"/>
    <d v="2025-08-01T00:00:00"/>
    <d v="2025-08-31T00:00:00"/>
    <s v="Shakespeare Decoded #9 (Shakespeare and Veterans)"/>
    <x v="1"/>
    <s v="Virtual"/>
    <s v="Virtual"/>
    <s v="Virtual"/>
    <n v="1"/>
    <m/>
    <n v="0"/>
    <n v="0"/>
    <m/>
  </r>
  <r>
    <x v="11"/>
    <x v="5"/>
    <d v="2025-08-01T00:00:00"/>
    <d v="2025-08-31T00:00:00"/>
    <s v="Shakespeare Dallas Decoded #10 (Timon of Athens)"/>
    <x v="1"/>
    <s v="Virtual"/>
    <s v="Virtual"/>
    <s v="Virtual"/>
    <n v="1"/>
    <m/>
    <n v="1"/>
    <n v="1"/>
    <m/>
  </r>
  <r>
    <x v="11"/>
    <x v="5"/>
    <d v="2025-08-01T00:00:00"/>
    <d v="2025-08-31T00:00:00"/>
    <s v="Shakespeare Dallas Decoded #11 (Why Hamlet?)"/>
    <x v="1"/>
    <s v="Virtual"/>
    <s v="Virtual"/>
    <s v="Virtual"/>
    <n v="1"/>
    <m/>
    <n v="3"/>
    <n v="3"/>
    <m/>
  </r>
  <r>
    <x v="11"/>
    <x v="5"/>
    <d v="2025-08-01T00:00:00"/>
    <d v="2025-08-31T00:00:00"/>
    <s v="Shakespeare Dallas Decoded #12 Dramatugy and Translatiin as the Gateway to Sakespeare Engagement"/>
    <x v="1"/>
    <s v="Virtual"/>
    <s v="Virtual"/>
    <s v="Virtual"/>
    <n v="1"/>
    <m/>
    <n v="1"/>
    <n v="1"/>
    <m/>
  </r>
  <r>
    <x v="12"/>
    <x v="5"/>
    <d v="2025-08-01T00:00:00"/>
    <d v="2025-08-31T00:00:00"/>
    <s v="Public Programs, Virtual"/>
    <x v="1"/>
    <m/>
    <m/>
    <m/>
    <n v="3"/>
    <n v="161"/>
    <m/>
    <n v="161"/>
    <m/>
  </r>
  <r>
    <x v="12"/>
    <x v="0"/>
    <d v="2025-08-01T00:00:00"/>
    <d v="2025-08-31T00:00:00"/>
    <s v="Professional Programs, virtual"/>
    <x v="1"/>
    <m/>
    <m/>
    <m/>
    <n v="21"/>
    <n v="277"/>
    <m/>
    <n v="277"/>
    <m/>
  </r>
  <r>
    <x v="12"/>
    <x v="0"/>
    <d v="2025-08-01T00:00:00"/>
    <d v="2025-08-31T00:00:00"/>
    <s v="Student education programs, virtual"/>
    <x v="1"/>
    <m/>
    <m/>
    <m/>
    <n v="3"/>
    <n v="223"/>
    <m/>
    <n v="223"/>
    <m/>
  </r>
  <r>
    <x v="18"/>
    <x v="0"/>
    <d v="2025-08-02T00:00:00"/>
    <d v="2025-08-30T00:00:00"/>
    <s v="Music Class"/>
    <x v="0"/>
    <s v="North Texas Performing Arts"/>
    <s v="12300 N Inwood Rd "/>
    <n v="75244"/>
    <n v="5"/>
    <n v="0"/>
    <n v="6"/>
    <n v="30"/>
    <m/>
  </r>
  <r>
    <x v="18"/>
    <x v="0"/>
    <d v="2025-08-02T00:00:00"/>
    <d v="2025-08-30T00:00:00"/>
    <s v="Beginners All Ages Dance"/>
    <x v="0"/>
    <s v="North Texas Performing Arts"/>
    <s v="12300 N Inwood Rd "/>
    <n v="75244"/>
    <n v="5"/>
    <n v="0"/>
    <n v="4"/>
    <n v="16"/>
    <m/>
  </r>
  <r>
    <x v="18"/>
    <x v="0"/>
    <d v="2025-08-02T00:00:00"/>
    <d v="2025-08-30T00:00:00"/>
    <s v="Sevillanas"/>
    <x v="0"/>
    <s v="North Texas Performing Arts"/>
    <s v="12300 N Inwood Rd "/>
    <n v="75244"/>
    <n v="5"/>
    <n v="0"/>
    <n v="6"/>
    <n v="30"/>
    <m/>
  </r>
  <r>
    <x v="18"/>
    <x v="0"/>
    <d v="2025-08-02T00:00:00"/>
    <d v="2025-08-02T00:00:00"/>
    <s v="Art as Art Therapy for Kids"/>
    <x v="0"/>
    <s v="La Cantera Arts Conservatory"/>
    <s v="1050 N Westmoreland #328"/>
    <n v="75211"/>
    <n v="1"/>
    <n v="0"/>
    <n v="5"/>
    <n v="6"/>
    <m/>
  </r>
  <r>
    <x v="44"/>
    <x v="2"/>
    <d v="2025-08-02T00:00:00"/>
    <d v="2025-08-02T00:00:00"/>
    <s v="Deploy Outreach"/>
    <x v="0"/>
    <s v="Northway "/>
    <s v="3877 Walnut Hill Lane"/>
    <n v="75229"/>
    <n v="1"/>
    <n v="0"/>
    <n v="250"/>
    <n v="250"/>
    <m/>
  </r>
  <r>
    <x v="44"/>
    <x v="2"/>
    <d v="2025-08-02T00:00:00"/>
    <d v="2025-08-02T00:00:00"/>
    <s v="Awaken Creativity Performing Arts Group"/>
    <x v="0"/>
    <s v="Private Residence"/>
    <s v="2650 Gladstone Drive"/>
    <n v="75211"/>
    <n v="1"/>
    <n v="7"/>
    <n v="1"/>
    <n v="8"/>
    <m/>
  </r>
  <r>
    <x v="3"/>
    <x v="0"/>
    <d v="2025-08-02T00:00:00"/>
    <d v="2025-08-30T00:00:00"/>
    <s v="The Movement Loft Classes"/>
    <x v="0"/>
    <n v="723"/>
    <s v="723 Fort Worth Avenue"/>
    <n v="75208"/>
    <n v="22"/>
    <n v="0"/>
    <n v="25"/>
    <n v="25"/>
    <m/>
  </r>
  <r>
    <x v="4"/>
    <x v="0"/>
    <d v="2025-08-02T00:00:00"/>
    <d v="2025-08-30T00:00:00"/>
    <s v="Adult Classes"/>
    <x v="0"/>
    <s v="Avant Chamber Ballet"/>
    <s v="2408 Farrington St"/>
    <n v="75207"/>
    <n v="21"/>
    <n v="200"/>
    <n v="0"/>
    <n v="200"/>
    <m/>
  </r>
  <r>
    <x v="16"/>
    <x v="0"/>
    <d v="2025-08-02T00:00:00"/>
    <d v="2025-08-17T00:00:00"/>
    <s v="Open Studio"/>
    <x v="0"/>
    <s v="Dallas Museum of Art"/>
    <s v="1717 N Harwood"/>
    <n v="75201"/>
    <n v="4"/>
    <m/>
    <n v="293"/>
    <n v="293"/>
    <m/>
  </r>
  <r>
    <x v="16"/>
    <x v="0"/>
    <d v="2025-08-02T00:00:00"/>
    <d v="2025-08-30T00:00:00"/>
    <s v="Pop-Up Art Spot"/>
    <x v="0"/>
    <s v="Dallas Museum of Art"/>
    <s v="1717 N Harwood"/>
    <n v="75201"/>
    <n v="1"/>
    <m/>
    <n v="43"/>
    <n v="43"/>
    <m/>
  </r>
  <r>
    <x v="16"/>
    <x v="8"/>
    <d v="2025-08-02T00:00:00"/>
    <d v="2025-08-02T00:00:00"/>
    <s v="Community Festival"/>
    <x v="0"/>
    <s v="WH Adamson High School"/>
    <s v="309 E 9th St"/>
    <n v="75203"/>
    <n v="1"/>
    <m/>
    <n v="450"/>
    <n v="450"/>
    <m/>
  </r>
  <r>
    <x v="20"/>
    <x v="8"/>
    <d v="2025-08-02T00:00:00"/>
    <d v="2025-08-02T00:00:00"/>
    <s v="Family Day: Back to School Give Away"/>
    <x v="0"/>
    <s v="African American Museum"/>
    <s v="3536 Grand Avenue"/>
    <n v="75210"/>
    <n v="1"/>
    <m/>
    <n v="320"/>
    <n v="320"/>
    <m/>
  </r>
  <r>
    <x v="22"/>
    <x v="3"/>
    <d v="2025-08-02T00:00:00"/>
    <d v="2025-08-02T00:00:00"/>
    <s v="Free First Saturday"/>
    <x v="0"/>
    <s v="Nasher Sculpture Center"/>
    <s v="2001 Flora St. "/>
    <n v="75201"/>
    <n v="1"/>
    <m/>
    <n v="836"/>
    <n v="836"/>
    <m/>
  </r>
  <r>
    <x v="24"/>
    <x v="0"/>
    <d v="2025-08-02T00:00:00"/>
    <d v="2025-08-02T00:00:00"/>
    <s v="TECH Truck "/>
    <x v="0"/>
    <s v="Pasos For Oak Cliff"/>
    <s v="309 E 9th St, Dallas, TX 75203"/>
    <s v="75203"/>
    <n v="1"/>
    <n v="0"/>
    <n v="30"/>
    <n v="30"/>
    <m/>
  </r>
  <r>
    <x v="24"/>
    <x v="0"/>
    <d v="2025-08-02T00:00:00"/>
    <d v="2025-08-02T00:00:00"/>
    <s v="TECH Truck "/>
    <x v="0"/>
    <s v="Vickery Meadow Youth Development Foundation"/>
    <s v="8333 Park Ln, Dallas, TX 75231"/>
    <s v="75231"/>
    <n v="1"/>
    <n v="0"/>
    <n v="150"/>
    <n v="150"/>
    <m/>
  </r>
  <r>
    <x v="47"/>
    <x v="3"/>
    <d v="2025-08-02T00:00:00"/>
    <d v="2025-08-02T00:00:00"/>
    <s v="JOB Callbacks"/>
    <x v="0"/>
    <s v="TD Studio"/>
    <s v="1230 Riverbend Tr. "/>
    <n v="75247"/>
    <n v="1"/>
    <n v="0"/>
    <n v="14"/>
    <n v="14"/>
    <m/>
  </r>
  <r>
    <x v="41"/>
    <x v="5"/>
    <d v="2025-08-02T00:00:00"/>
    <d v="2025-08-02T00:00:00"/>
    <s v="Dave Koz &amp; Friends"/>
    <x v="0"/>
    <s v="Music Hall at Fair Park"/>
    <s v="909 1st Avenue"/>
    <n v="75210"/>
    <n v="1"/>
    <n v="140"/>
    <n v="695"/>
    <n v="835"/>
    <m/>
  </r>
  <r>
    <x v="49"/>
    <x v="1"/>
    <d v="2025-08-02T00:00:00"/>
    <d v="2025-08-02T00:00:00"/>
    <s v="Bandan Koro Rehearsal "/>
    <x v="0"/>
    <s v="Sammons Center for the Arts"/>
    <s v="3630 Harry Hines Blvd"/>
    <n v="75219"/>
    <n v="1"/>
    <n v="0"/>
    <n v="20"/>
    <n v="20"/>
    <m/>
  </r>
  <r>
    <x v="49"/>
    <x v="0"/>
    <d v="2025-08-02T00:00:00"/>
    <d v="2025-08-02T00:00:00"/>
    <s v="BK Saturdays - Bandan Koro Community Class "/>
    <x v="0"/>
    <s v="Sammons Center for the Arts"/>
    <s v="3630 Harry Hines Blvd"/>
    <n v="75219"/>
    <n v="1"/>
    <n v="0"/>
    <n v="45"/>
    <n v="45"/>
    <m/>
  </r>
  <r>
    <x v="54"/>
    <x v="1"/>
    <d v="2025-08-02T00:00:00"/>
    <d v="2025-08-08T00:00:00"/>
    <s v="Imagine"/>
    <x v="0"/>
    <s v="Kalita Humphreys Theater"/>
    <s v="3636 Turtle Creek Blvd"/>
    <n v="75219"/>
    <n v="5"/>
    <n v="0"/>
    <n v="25"/>
    <n v="25"/>
    <m/>
  </r>
  <r>
    <x v="32"/>
    <x v="8"/>
    <d v="2025-08-02T00:00:00"/>
    <d v="2025-08-02T00:00:00"/>
    <s v="USAFF co-presents Harry Potter series screening of &quot;Harry Potter and the Order of the Phoenix&quot; (presented with the Angelika Dallas)"/>
    <x v="0"/>
    <s v="Angelika Film Center Dallas"/>
    <s v="5321 E Mockingbird Ln"/>
    <n v="75206"/>
    <n v="1"/>
    <n v="17"/>
    <n v="0"/>
    <n v="17"/>
    <m/>
  </r>
  <r>
    <x v="18"/>
    <x v="3"/>
    <d v="2025-08-03T00:00:00"/>
    <d v="2025-08-03T00:00:00"/>
    <s v="Down for Local Clothing Swap"/>
    <x v="0"/>
    <s v="La Cantera Arts Conservatory"/>
    <s v="1050 N Westmoreland #328"/>
    <n v="75211"/>
    <n v="1"/>
    <n v="0"/>
    <n v="42"/>
    <n v="42"/>
    <m/>
  </r>
  <r>
    <x v="3"/>
    <x v="1"/>
    <d v="2025-08-03T00:00:00"/>
    <d v="2025-07-27T00:00:00"/>
    <s v="Expo Rehearsal"/>
    <x v="0"/>
    <n v="723"/>
    <s v="723 Fort Wort Avenue"/>
    <n v="75208"/>
    <n v="2"/>
    <n v="0"/>
    <n v="5"/>
    <n v="5"/>
    <m/>
  </r>
  <r>
    <x v="47"/>
    <x v="5"/>
    <d v="2025-08-03T00:00:00"/>
    <d v="2025-08-03T00:00:00"/>
    <s v="Pizcas Performance"/>
    <x v="0"/>
    <s v="Klyde Warren Park"/>
    <s v="2012 Woodall Rodgers Fwy"/>
    <n v="75201"/>
    <n v="1"/>
    <n v="0"/>
    <n v="24"/>
    <n v="24"/>
    <m/>
  </r>
  <r>
    <x v="44"/>
    <x v="0"/>
    <d v="2025-08-04T00:00:00"/>
    <d v="2025-08-04T00:00:00"/>
    <s v="Songwriters Feedback"/>
    <x v="1"/>
    <s v="Zoom"/>
    <s v="N/A"/>
    <s v="N/A"/>
    <n v="1"/>
    <n v="21"/>
    <n v="0"/>
    <n v="21"/>
    <m/>
  </r>
  <r>
    <x v="18"/>
    <x v="0"/>
    <d v="2025-08-04T00:00:00"/>
    <d v="2025-08-25T00:00:00"/>
    <s v="All Ages Dance Class - "/>
    <x v="0"/>
    <s v="La Cantera Arts Conservatory"/>
    <s v="1050 N Westmoreland #328"/>
    <n v="75211"/>
    <n v="4"/>
    <n v="0"/>
    <n v="4"/>
    <n v="16"/>
    <m/>
  </r>
  <r>
    <x v="18"/>
    <x v="0"/>
    <d v="2025-08-04T00:00:00"/>
    <d v="2025-08-25T00:00:00"/>
    <s v="Beginner Dance Class - "/>
    <x v="0"/>
    <s v="La Cantera Arts Conservatory"/>
    <s v="1050 N Westmoreland #328"/>
    <n v="75211"/>
    <n v="4"/>
    <n v="0"/>
    <n v="5"/>
    <n v="20"/>
    <m/>
  </r>
  <r>
    <x v="18"/>
    <x v="0"/>
    <d v="2025-08-04T00:00:00"/>
    <d v="2025-08-25T00:00:00"/>
    <s v="Music Class  - "/>
    <x v="0"/>
    <s v="La Cantera Arts Conservatory"/>
    <s v="1050 N Westmoreland #328"/>
    <n v="75211"/>
    <n v="4"/>
    <n v="0"/>
    <n v="6"/>
    <n v="24"/>
    <m/>
  </r>
  <r>
    <x v="43"/>
    <x v="5"/>
    <d v="2025-08-04T00:00:00"/>
    <d v="2025-08-04T00:00:00"/>
    <s v="Concerts for Seniors - Dallas Area"/>
    <x v="0"/>
    <s v="Belmont Village Senior Living: MC"/>
    <s v="3535 North Hall"/>
    <s v="75219"/>
    <n v="1"/>
    <n v="15"/>
    <n v="15"/>
    <n v="30"/>
    <m/>
  </r>
  <r>
    <x v="26"/>
    <x v="5"/>
    <d v="2025-08-04T00:00:00"/>
    <d v="2025-08-05T00:00:00"/>
    <s v="2025 MLK Concert Broadcast"/>
    <x v="1"/>
    <s v="Virtual"/>
    <s v="N/A"/>
    <s v="Virtual"/>
    <n v="1"/>
    <n v="0"/>
    <n v="1000"/>
    <n v="1000"/>
    <m/>
  </r>
  <r>
    <x v="5"/>
    <x v="2"/>
    <d v="2025-08-04T00:00:00"/>
    <d v="2025-08-09T00:00:00"/>
    <s v="BNTC Classes"/>
    <x v="0"/>
    <s v="BNT Studios"/>
    <s v="10675 E. Northwest Higway, Suite 2400"/>
    <n v="75238"/>
    <n v="18"/>
    <n v="52"/>
    <n v="15"/>
    <m/>
    <m/>
  </r>
  <r>
    <x v="5"/>
    <x v="2"/>
    <d v="2025-08-04T00:00:00"/>
    <d v="2025-08-09T00:00:00"/>
    <s v="Trainee Program"/>
    <x v="0"/>
    <s v="BNT Studios"/>
    <s v="10675 E. Northwest Higway, Suite 2400"/>
    <n v="75238"/>
    <n v="10"/>
    <n v="13"/>
    <n v="13"/>
    <m/>
    <m/>
  </r>
  <r>
    <x v="7"/>
    <x v="0"/>
    <d v="2025-08-04T00:00:00"/>
    <d v="2025-08-04T00:00:00"/>
    <s v="Launching: SEL- Signature Practices"/>
    <x v="0"/>
    <s v="Big Thought HQ"/>
    <s v="1409 Botham Jean Blvd., Suite 1015"/>
    <n v="75215"/>
    <n v="1"/>
    <n v="0"/>
    <n v="5"/>
    <n v="5"/>
    <m/>
  </r>
  <r>
    <x v="7"/>
    <x v="0"/>
    <d v="2025-08-04T00:00:00"/>
    <d v="2025-08-04T00:00:00"/>
    <s v="Incident Reporting Form Training"/>
    <x v="0"/>
    <s v="Big Thought HQ"/>
    <s v="1409 Botham Jean Blvd., Suite 1015"/>
    <n v="75215"/>
    <n v="1"/>
    <n v="0"/>
    <n v="9"/>
    <n v="9"/>
    <m/>
  </r>
  <r>
    <x v="7"/>
    <x v="0"/>
    <d v="2025-08-04T00:00:00"/>
    <d v="2025-08-04T00:00:00"/>
    <s v="Launching: Management Styles"/>
    <x v="0"/>
    <s v="Big Thought HQ"/>
    <s v="1409 Botham Jean Blvd., Suite 1015"/>
    <n v="75215"/>
    <n v="1"/>
    <n v="0"/>
    <n v="5"/>
    <n v="5"/>
    <m/>
  </r>
  <r>
    <x v="7"/>
    <x v="0"/>
    <d v="2025-08-04T00:00:00"/>
    <d v="2025-08-04T00:00:00"/>
    <s v="6DQ 101"/>
    <x v="0"/>
    <s v="Big Thought HQ"/>
    <s v="1409 Botham Jean Blvd., Suite 1015"/>
    <n v="75215"/>
    <n v="1"/>
    <n v="0"/>
    <n v="8"/>
    <n v="8"/>
    <m/>
  </r>
  <r>
    <x v="38"/>
    <x v="0"/>
    <d v="2025-08-04T00:00:00"/>
    <d v="2025-08-04T00:00:00"/>
    <s v="Underdogs In Space"/>
    <x v="0"/>
    <s v="Deep Vellum"/>
    <s v="3000 S. Commerce"/>
    <n v="75226"/>
    <n v="15"/>
    <n v="0"/>
    <n v="15"/>
    <n v="15"/>
    <m/>
  </r>
  <r>
    <x v="19"/>
    <x v="9"/>
    <d v="2025-08-04T00:00:00"/>
    <d v="2025-08-04T00:00:00"/>
    <s v="Theater Tour"/>
    <x v="0"/>
    <s v="Forest Theater"/>
    <s v="1920 Martin Luther King Jr. Blvd."/>
    <n v="75215"/>
    <n v="1"/>
    <n v="0"/>
    <n v="3"/>
    <n v="3"/>
    <m/>
  </r>
  <r>
    <x v="24"/>
    <x v="0"/>
    <d v="2025-08-04T00:00:00"/>
    <d v="2025-08-04T00:00:00"/>
    <s v="Outreach Lab: Engineers, Assemble!"/>
    <x v="0"/>
    <s v="Perot Museum of Nature and Science"/>
    <s v="2201 N Field Street"/>
    <n v="75202"/>
    <n v="1"/>
    <n v="30"/>
    <n v="0"/>
    <n v="30"/>
    <m/>
  </r>
  <r>
    <x v="24"/>
    <x v="2"/>
    <d v="2025-08-04T00:00:00"/>
    <d v="2025-08-08T00:00:00"/>
    <s v="Discovery Camp "/>
    <x v="0"/>
    <s v="Perot Museum of Nature and Science"/>
    <s v="2201 N Field Street"/>
    <n v="75201"/>
    <n v="5"/>
    <n v="78"/>
    <n v="0"/>
    <n v="78"/>
    <m/>
  </r>
  <r>
    <x v="41"/>
    <x v="0"/>
    <d v="2025-08-04T00:00:00"/>
    <d v="2025-08-04T00:00:00"/>
    <s v="Stories That Heal"/>
    <x v="0"/>
    <s v="Bishop Arts Theatre"/>
    <s v="215 S Tyler Street"/>
    <n v="75208"/>
    <n v="1"/>
    <m/>
    <n v="4"/>
    <n v="4"/>
    <m/>
  </r>
  <r>
    <x v="26"/>
    <x v="7"/>
    <d v="2025-08-04T00:00:00"/>
    <d v="2025-08-10T00:00:00"/>
    <s v="History of TBAAL"/>
    <x v="0"/>
    <s v="TBAAL "/>
    <s v="1309 Canton Street"/>
    <n v="75202"/>
    <n v="1"/>
    <n v="0"/>
    <n v="898"/>
    <n v="898"/>
    <m/>
  </r>
  <r>
    <x v="28"/>
    <x v="0"/>
    <d v="2025-08-04T00:00:00"/>
    <d v="2025-08-08T00:00:00"/>
    <s v="Wood|Works Dance Intensive: Get Back in Shape"/>
    <x v="0"/>
    <s v="Bruce Wood Dance Studio"/>
    <s v="101 Howell St."/>
    <n v="75207"/>
    <n v="5"/>
    <n v="29"/>
    <m/>
    <n v="29"/>
    <m/>
  </r>
  <r>
    <x v="34"/>
    <x v="10"/>
    <s v="N/A"/>
    <s v="N/A"/>
    <s v="NO EVENTS AUG 2025"/>
    <x v="2"/>
    <m/>
    <m/>
    <m/>
    <m/>
    <m/>
    <m/>
    <m/>
    <m/>
  </r>
  <r>
    <x v="32"/>
    <x v="8"/>
    <d v="2025-08-04T00:00:00"/>
    <d v="2025-08-04T00:00:00"/>
    <s v="USAFF co-presents Angelika Classics film series screening of &quot;Dazed and Confused&quot; (2 screenings) (presented with the Angelika Dallas)"/>
    <x v="0"/>
    <s v="Angelika Film Center Dallas"/>
    <s v="5321 E Mockingbird Ln"/>
    <n v="75206"/>
    <n v="2"/>
    <n v="68"/>
    <n v="0"/>
    <n v="68"/>
    <m/>
  </r>
  <r>
    <x v="18"/>
    <x v="0"/>
    <d v="2025-08-05T00:00:00"/>
    <d v="2025-08-26T00:00:00"/>
    <s v="Biligual Yoga TUES 12 Pm - 1Pm"/>
    <x v="0"/>
    <s v="La Cantera Arts Conservatory"/>
    <s v="1050 N Westmoreland #328"/>
    <n v="75211"/>
    <n v="4"/>
    <n v="0"/>
    <n v="5"/>
    <n v="20"/>
    <m/>
  </r>
  <r>
    <x v="18"/>
    <x v="5"/>
    <d v="2025-08-05T00:00:00"/>
    <d v="2025-08-05T00:00:00"/>
    <s v="Chocolate Secret Open Mic"/>
    <x v="0"/>
    <s v="Chocolate Secrets"/>
    <s v="3926 Oak Lawn Ave"/>
    <n v="75219"/>
    <n v="1"/>
    <n v="0"/>
    <n v="38"/>
    <n v="38"/>
    <m/>
  </r>
  <r>
    <x v="43"/>
    <x v="5"/>
    <d v="2025-08-05T00:00:00"/>
    <d v="2025-08-05T00:00:00"/>
    <s v="Concerts for Seniors - Dallas Area"/>
    <x v="0"/>
    <s v="Highland Springs: AL"/>
    <s v="7910 Frankford Rd"/>
    <s v="75252"/>
    <n v="1"/>
    <n v="35"/>
    <n v="35"/>
    <n v="70"/>
    <m/>
  </r>
  <r>
    <x v="43"/>
    <x v="5"/>
    <d v="2025-08-05T00:00:00"/>
    <d v="2025-08-05T00:00:00"/>
    <s v="Concerts for Seniors - Dallas Area"/>
    <x v="0"/>
    <s v="Highland Springs: AL"/>
    <s v="7910 Frankford Rd"/>
    <s v="75252"/>
    <n v="1"/>
    <n v="35"/>
    <n v="35"/>
    <n v="70"/>
    <m/>
  </r>
  <r>
    <x v="14"/>
    <x v="0"/>
    <d v="2025-08-05T00:00:00"/>
    <d v="2025-08-05T00:00:00"/>
    <s v="Gilder Lehrman program"/>
    <x v="1"/>
    <s v="The Sixth Floor Museum at Dealey Plaza"/>
    <s v="411 Elm Street"/>
    <n v="75204"/>
    <n v="1"/>
    <n v="42"/>
    <n v="0"/>
    <n v="42"/>
    <m/>
  </r>
  <r>
    <x v="7"/>
    <x v="0"/>
    <d v="2025-08-05T00:00:00"/>
    <d v="2025-08-05T00:00:00"/>
    <s v="Launching:Youth-Centered Spaces"/>
    <x v="0"/>
    <s v="Big Thought HQ"/>
    <s v="1409 Botham Jean Blvd., Suite 1015"/>
    <n v="75215"/>
    <n v="1"/>
    <n v="0"/>
    <n v="23"/>
    <n v="23"/>
    <m/>
  </r>
  <r>
    <x v="7"/>
    <x v="0"/>
    <d v="2025-08-05T00:00:00"/>
    <d v="2025-08-05T00:00:00"/>
    <s v="Incident Reporting Form Training"/>
    <x v="0"/>
    <s v="Big Thought HQ"/>
    <s v="1409 Botham Jean Blvd., Suite 1015"/>
    <n v="75215"/>
    <n v="1"/>
    <n v="0"/>
    <n v="17"/>
    <n v="17"/>
    <m/>
  </r>
  <r>
    <x v="7"/>
    <x v="0"/>
    <d v="2025-08-05T00:00:00"/>
    <d v="2025-08-05T00:00:00"/>
    <s v="Launching: Games that Teach SEL"/>
    <x v="0"/>
    <s v="Big Thought HQ"/>
    <s v="1409 Botham Jean Blvd., Suite 1015"/>
    <n v="75215"/>
    <n v="1"/>
    <n v="0"/>
    <n v="29"/>
    <n v="29"/>
    <m/>
  </r>
  <r>
    <x v="7"/>
    <x v="0"/>
    <d v="2025-08-05T00:00:00"/>
    <d v="2025-08-05T00:00:00"/>
    <s v="PSELI - SEL Dallas Workshop- OST SEL Curriculum"/>
    <x v="0"/>
    <s v="Big Thought HQ"/>
    <s v="1409 Botham Jean Blvd., Suite 1015"/>
    <n v="75215"/>
    <n v="1"/>
    <n v="0"/>
    <n v="21"/>
    <n v="21"/>
    <m/>
  </r>
  <r>
    <x v="24"/>
    <x v="0"/>
    <d v="2025-08-05T00:00:00"/>
    <d v="2025-08-05T00:00:00"/>
    <s v="TECH Truck "/>
    <x v="0"/>
    <s v="Dallas Public Library - Pleasant Grove Branch"/>
    <s v="7310 Lake June Rd, Dallas, TX 75217"/>
    <s v="75217"/>
    <n v="1"/>
    <n v="0"/>
    <n v="30"/>
    <n v="30"/>
    <m/>
  </r>
  <r>
    <x v="24"/>
    <x v="0"/>
    <d v="2025-08-05T00:00:00"/>
    <d v="2025-08-05T00:00:00"/>
    <s v="TECH Truck "/>
    <x v="0"/>
    <s v="Dallas Public Library - White Rock Hills Branch"/>
    <s v="9150 Ferguson Rd, Dallas, TX 75228"/>
    <s v="75228"/>
    <n v="1"/>
    <n v="0"/>
    <n v="30"/>
    <n v="30"/>
    <m/>
  </r>
  <r>
    <x v="31"/>
    <x v="1"/>
    <d v="2025-08-05T00:00:00"/>
    <d v="2025-08-05T00:00:00"/>
    <s v="Groundless Ground Rehearsal"/>
    <x v="0"/>
    <s v="First Presbyterian Church"/>
    <s v="1835 Young Street"/>
    <n v="75201"/>
    <n v="1"/>
    <n v="200"/>
    <n v="0"/>
    <n v="200"/>
    <m/>
  </r>
  <r>
    <x v="32"/>
    <x v="8"/>
    <d v="2025-08-05T00:00:00"/>
    <d v="2025-08-05T00:00:00"/>
    <s v="USAFF co-presents Harry Potter series screening of &quot;Harry Potter and the Half-Blood Prince&quot; (presented with the Angelika Dallas)"/>
    <x v="0"/>
    <s v="Angelika Film Center Dallas"/>
    <s v="5321 E Mockingbird Ln"/>
    <n v="75206"/>
    <n v="1"/>
    <n v="47"/>
    <n v="0"/>
    <n v="47"/>
    <m/>
  </r>
  <r>
    <x v="18"/>
    <x v="0"/>
    <d v="2025-08-06T00:00:00"/>
    <d v="2025-08-27T00:00:00"/>
    <s v="Inter. WED Dance w live guitar - "/>
    <x v="0"/>
    <s v="La Cantera Arts Conservatory"/>
    <s v="1050 N Westmoreland #328"/>
    <n v="75244"/>
    <n v="4"/>
    <n v="0"/>
    <n v="4"/>
    <n v="24"/>
    <m/>
  </r>
  <r>
    <x v="18"/>
    <x v="0"/>
    <d v="2025-08-06T00:00:00"/>
    <d v="2025-08-27T00:00:00"/>
    <s v="WED Music Class "/>
    <x v="0"/>
    <s v="La Cantera Arts Conservatory"/>
    <s v="1050 N Westmoreland #328"/>
    <n v="75244"/>
    <n v="4"/>
    <n v="0"/>
    <n v="6"/>
    <n v="24"/>
    <m/>
  </r>
  <r>
    <x v="18"/>
    <x v="0"/>
    <d v="2025-08-06T00:00:00"/>
    <d v="2025-08-27T00:00:00"/>
    <s v="All Ages Dance Class - "/>
    <x v="0"/>
    <s v="La Cantera Arts Conservatory"/>
    <s v="1050 N Westmoreland #328"/>
    <n v="75211"/>
    <n v="4"/>
    <n v="0"/>
    <n v="6"/>
    <n v="24"/>
    <m/>
  </r>
  <r>
    <x v="18"/>
    <x v="0"/>
    <d v="2025-08-06T00:00:00"/>
    <d v="2025-08-27T00:00:00"/>
    <s v="Beginner Dance Class - "/>
    <x v="0"/>
    <s v="La Cantera Arts Conservatory"/>
    <s v="1050 N Westmoreland #328"/>
    <n v="75211"/>
    <n v="4"/>
    <n v="0"/>
    <n v="4"/>
    <n v="16"/>
    <m/>
  </r>
  <r>
    <x v="43"/>
    <x v="5"/>
    <d v="2025-08-06T00:00:00"/>
    <d v="2025-08-06T00:00:00"/>
    <s v="Concerts for Seniors - Dallas Area"/>
    <x v="0"/>
    <s v="NorthPark Presbyterian Church"/>
    <s v="9555 N Central Expy "/>
    <s v="75231"/>
    <n v="1"/>
    <n v="32"/>
    <n v="32"/>
    <n v="64"/>
    <m/>
  </r>
  <r>
    <x v="43"/>
    <x v="5"/>
    <d v="2025-08-06T00:00:00"/>
    <d v="2025-08-06T00:00:00"/>
    <s v="Concerts for Seniors - Dallas Area"/>
    <x v="0"/>
    <s v="NorthPark Presbyterian Church"/>
    <s v="9555 N Central Expy "/>
    <s v="75231"/>
    <n v="1"/>
    <n v="32"/>
    <n v="32"/>
    <n v="64"/>
    <m/>
  </r>
  <r>
    <x v="48"/>
    <x v="3"/>
    <d v="2025-08-06T00:00:00"/>
    <d v="2025-08-06T00:00:00"/>
    <s v="Portable Film Program for Youth"/>
    <x v="1"/>
    <s v="Zoom"/>
    <s v="-"/>
    <s v="-"/>
    <n v="1"/>
    <n v="0"/>
    <n v="6"/>
    <n v="6"/>
    <m/>
  </r>
  <r>
    <x v="7"/>
    <x v="0"/>
    <d v="2025-08-06T00:00:00"/>
    <d v="2025-08-06T00:00:00"/>
    <s v="Launching: SEL- Signature Practices"/>
    <x v="0"/>
    <s v="Big Thought HQ"/>
    <s v="1409 Botham Jean Blvd., Suite 1015"/>
    <n v="75215"/>
    <n v="1"/>
    <n v="0"/>
    <n v="72"/>
    <n v="72"/>
    <m/>
  </r>
  <r>
    <x v="7"/>
    <x v="0"/>
    <d v="2025-08-06T00:00:00"/>
    <d v="2025-08-06T00:00:00"/>
    <s v="RESETS"/>
    <x v="0"/>
    <s v="Big Thought HQ"/>
    <s v="1409 Botham Jean Blvd., Suite 1015"/>
    <n v="75215"/>
    <n v="1"/>
    <n v="0"/>
    <n v="9"/>
    <n v="9"/>
    <m/>
  </r>
  <r>
    <x v="16"/>
    <x v="0"/>
    <d v="2025-08-06T00:00:00"/>
    <d v="2025-08-15T00:00:00"/>
    <s v="Toddler Art"/>
    <x v="0"/>
    <s v="Dallas Museum of Art"/>
    <s v="1717 N Harwood"/>
    <n v="75201"/>
    <n v="3"/>
    <n v="63"/>
    <m/>
    <n v="63"/>
    <m/>
  </r>
  <r>
    <x v="16"/>
    <x v="0"/>
    <d v="2025-08-06T00:00:00"/>
    <d v="2025-08-06T00:00:00"/>
    <s v="Travis Partnership"/>
    <x v="0"/>
    <s v="Dallas Museum of Art"/>
    <s v="1717 N Harwood"/>
    <n v="75201"/>
    <n v="1"/>
    <m/>
    <n v="45"/>
    <n v="45"/>
    <m/>
  </r>
  <r>
    <x v="16"/>
    <x v="0"/>
    <d v="2025-08-06T00:00:00"/>
    <d v="2025-08-06T00:00:00"/>
    <s v="Teacher Program"/>
    <x v="0"/>
    <s v="Dallas Museum of Art"/>
    <s v="1717 N Harwood"/>
    <n v="75201"/>
    <n v="1"/>
    <m/>
    <n v="30"/>
    <n v="30"/>
    <m/>
  </r>
  <r>
    <x v="16"/>
    <x v="0"/>
    <d v="2025-08-06T00:00:00"/>
    <d v="2025-08-06T00:00:00"/>
    <s v="Teacher Program"/>
    <x v="0"/>
    <s v="Dallas Museum of Art"/>
    <s v="1717 N Harwood"/>
    <n v="75201"/>
    <n v="1"/>
    <m/>
    <n v="26"/>
    <n v="26"/>
    <m/>
  </r>
  <r>
    <x v="22"/>
    <x v="0"/>
    <d v="2025-08-06T00:00:00"/>
    <d v="2025-08-06T00:00:00"/>
    <s v="Booker T. Inservice "/>
    <x v="0"/>
    <s v="Nasher Sculpture Center"/>
    <s v="2001 Flora St. "/>
    <n v="75201"/>
    <n v="1"/>
    <m/>
    <n v="40"/>
    <n v="40"/>
    <m/>
  </r>
  <r>
    <x v="48"/>
    <x v="3"/>
    <d v="2025-08-06T00:00:00"/>
    <d v="2025-08-06T00:00:00"/>
    <s v="Portable Film Program for Youth"/>
    <x v="0"/>
    <s v="Spruce HS"/>
    <s v="9733 Old Seagoville Rd"/>
    <n v="75217"/>
    <n v="1"/>
    <n v="0"/>
    <n v="5"/>
    <n v="5"/>
    <m/>
  </r>
  <r>
    <x v="24"/>
    <x v="0"/>
    <d v="2025-08-06T00:00:00"/>
    <d v="2025-08-06T00:00:00"/>
    <s v="TECH Truck "/>
    <x v="0"/>
    <s v="Dallas Public Library - Grauwyler Park Branch"/>
    <s v="2146 Gilford St, Dallas, TX 75235"/>
    <s v="75235"/>
    <n v="1"/>
    <n v="0"/>
    <n v="4"/>
    <n v="4"/>
    <m/>
  </r>
  <r>
    <x v="32"/>
    <x v="8"/>
    <d v="2025-08-06T00:00:00"/>
    <d v="2025-08-06T00:00:00"/>
    <s v="KidFilm/USAFF co-presents Studio Ghibli Fest screening of &quot;Kiki's Delivery Service&quot; (presented with the Angelika Dallas)"/>
    <x v="0"/>
    <s v="Angelika Film Center Dallas"/>
    <s v="5321 E Mockingbird Ln"/>
    <n v="75206"/>
    <n v="1"/>
    <n v="55"/>
    <n v="0"/>
    <n v="55"/>
    <m/>
  </r>
  <r>
    <x v="18"/>
    <x v="0"/>
    <d v="2025-08-07T00:00:00"/>
    <d v="2025-08-28T00:00:00"/>
    <s v="Biligual Yoga THURS  12 pm - 1pm"/>
    <x v="0"/>
    <s v="La Cantera Arts Conservatory"/>
    <s v="1050 N Westmoreland #328"/>
    <n v="75211"/>
    <n v="4"/>
    <n v="0"/>
    <n v="5"/>
    <n v="20"/>
    <m/>
  </r>
  <r>
    <x v="18"/>
    <x v="5"/>
    <d v="2025-08-07T00:00:00"/>
    <d v="2025-08-07T00:00:00"/>
    <s v="Show Cafe Madrid "/>
    <x v="0"/>
    <s v="Cafe Madrid "/>
    <s v="4501 Travis St, Dallas, TX "/>
    <n v="75205"/>
    <n v="1"/>
    <n v="0"/>
    <n v="45"/>
    <n v="45"/>
    <m/>
  </r>
  <r>
    <x v="43"/>
    <x v="5"/>
    <d v="2025-08-07T00:00:00"/>
    <d v="2025-08-07T00:00:00"/>
    <s v="Concerts for Seniors - Dallas Area"/>
    <x v="0"/>
    <s v="The Meadows Health and Rehabilitation Center"/>
    <s v="8383 Meadow Road"/>
    <s v="75231"/>
    <n v="1"/>
    <n v="15"/>
    <n v="15"/>
    <n v="30"/>
    <m/>
  </r>
  <r>
    <x v="43"/>
    <x v="5"/>
    <d v="2025-08-07T00:00:00"/>
    <d v="2025-08-07T00:00:00"/>
    <s v="Concerts for Seniors - Dallas Area"/>
    <x v="0"/>
    <s v="The Meadows Health and Rehabilitation Center"/>
    <s v="8383 Meadow Road"/>
    <s v="75231"/>
    <n v="1"/>
    <n v="15"/>
    <n v="15"/>
    <n v="30"/>
    <m/>
  </r>
  <r>
    <x v="14"/>
    <x v="0"/>
    <d v="2025-08-07T00:00:00"/>
    <d v="2025-08-07T00:00:00"/>
    <s v="Gilder Lehrman program"/>
    <x v="1"/>
    <s v="The Sixth Floor Museum at Dealey Plaza"/>
    <s v="411 Elm Street"/>
    <n v="75204"/>
    <n v="1"/>
    <n v="53"/>
    <n v="0"/>
    <n v="53"/>
    <m/>
  </r>
  <r>
    <x v="13"/>
    <x v="3"/>
    <d v="2025-08-07T00:00:00"/>
    <d v="2025-08-28T00:00:00"/>
    <s v="Children's Health streaming events- virtual"/>
    <x v="1"/>
    <s v="VIRTUAL"/>
    <s v="VIRTUAL"/>
    <s v="VIRTUAL"/>
    <n v="4"/>
    <m/>
    <n v="300"/>
    <n v="300"/>
    <m/>
  </r>
  <r>
    <x v="13"/>
    <x v="3"/>
    <d v="2025-08-07T00:00:00"/>
    <d v="2025-08-28T00:00:00"/>
    <s v="Children's Health streaming events- virtual (simulcast for Outside Dallas attendees)"/>
    <x v="1"/>
    <s v="VIRTUAL"/>
    <s v="VIRTUAL"/>
    <s v="VIRTUAL"/>
    <n v="4"/>
    <m/>
    <m/>
    <n v="0"/>
    <m/>
  </r>
  <r>
    <x v="7"/>
    <x v="0"/>
    <d v="2025-08-07T00:00:00"/>
    <d v="2025-08-07T00:00:00"/>
    <s v="Creative Solutions"/>
    <x v="0"/>
    <s v="Medlock"/>
    <s v="1566 E. Langdon Rd"/>
    <n v="75241"/>
    <n v="1"/>
    <n v="0"/>
    <n v="9"/>
    <n v="9"/>
    <m/>
  </r>
  <r>
    <x v="16"/>
    <x v="0"/>
    <d v="2025-08-07T00:00:00"/>
    <d v="2025-08-07T00:00:00"/>
    <s v="Citywide Youth Program"/>
    <x v="0"/>
    <s v="Genesis Women's Shelter"/>
    <s v="Unlisted"/>
    <n v="75203"/>
    <n v="1"/>
    <m/>
    <n v="7"/>
    <n v="7"/>
    <m/>
  </r>
  <r>
    <x v="16"/>
    <x v="0"/>
    <d v="2025-08-07T00:00:00"/>
    <d v="2025-08-09T00:00:00"/>
    <s v="Arturo's Art &amp; Me"/>
    <x v="0"/>
    <s v="Dallas Museum of Art"/>
    <s v="1717 N Harwood"/>
    <n v="75201"/>
    <n v="2"/>
    <n v="46"/>
    <m/>
    <n v="46"/>
    <m/>
  </r>
  <r>
    <x v="51"/>
    <x v="0"/>
    <d v="2025-08-07T00:00:00"/>
    <d v="2025-08-08T00:00:00"/>
    <s v="OutLoud Voices - recording sessions for exhibition"/>
    <x v="0"/>
    <s v="OutLoud Dallas"/>
    <s v="3137 Irving Blvd"/>
    <n v="75247"/>
    <n v="2"/>
    <n v="0"/>
    <n v="8"/>
    <n v="8"/>
    <m/>
  </r>
  <r>
    <x v="48"/>
    <x v="3"/>
    <d v="2025-08-07T00:00:00"/>
    <d v="2025-08-07T00:00:00"/>
    <s v="Exhibition of Visions Labs"/>
    <x v="0"/>
    <s v="Executive Suites"/>
    <s v="2904 Floyd St"/>
    <n v="75204"/>
    <n v="1"/>
    <n v="0"/>
    <n v="10"/>
    <n v="10"/>
    <m/>
  </r>
  <r>
    <x v="24"/>
    <x v="3"/>
    <d v="2025-08-07T00:00:00"/>
    <d v="2025-08-28T00:00:00"/>
    <s v="Thursdays on Tap"/>
    <x v="0"/>
    <s v="Perot Museum of Nature and Science"/>
    <s v="2201 N Field Street"/>
    <n v="75201"/>
    <n v="4"/>
    <n v="2881"/>
    <n v="913"/>
    <n v="3794"/>
    <m/>
  </r>
  <r>
    <x v="26"/>
    <x v="3"/>
    <d v="2025-08-07T00:00:00"/>
    <d v="2025-08-07T00:00:00"/>
    <s v="RFJF Voliunteer Meeting"/>
    <x v="0"/>
    <s v="TBAAL "/>
    <s v="1309 Canton"/>
    <n v="75202"/>
    <n v="1"/>
    <n v="0"/>
    <n v="138"/>
    <n v="138"/>
    <m/>
  </r>
  <r>
    <x v="32"/>
    <x v="8"/>
    <d v="2025-08-07T00:00:00"/>
    <d v="2025-08-07T00:00:00"/>
    <s v="USAFF preview member screening of &quot;East of Wall&quot;"/>
    <x v="0"/>
    <s v="Angelika Film Center Dallas"/>
    <s v="5321 E Mockingbird Ln"/>
    <n v="75206"/>
    <n v="1"/>
    <n v="0"/>
    <n v="165"/>
    <n v="165"/>
    <m/>
  </r>
  <r>
    <x v="32"/>
    <x v="8"/>
    <d v="2025-08-07T00:00:00"/>
    <d v="2025-08-07T00:00:00"/>
    <s v="KidFilm/USAFF co-presents Studio Ghibli Fest screening of &quot;Kiki's Delivery Service&quot; (presented with the Angelika Dallas)"/>
    <x v="0"/>
    <s v="Angelika Film Center Dallas"/>
    <s v="5321 E Mockingbird Ln"/>
    <n v="75206"/>
    <n v="1"/>
    <n v="21"/>
    <n v="0"/>
    <n v="21"/>
    <m/>
  </r>
  <r>
    <x v="53"/>
    <x v="10"/>
    <s v="N/A"/>
    <s v="N/A"/>
    <s v="NO EVENTS AUG 2025"/>
    <x v="2"/>
    <m/>
    <m/>
    <m/>
    <m/>
    <m/>
    <m/>
    <m/>
    <m/>
  </r>
  <r>
    <x v="18"/>
    <x v="5"/>
    <d v="2025-08-08T00:00:00"/>
    <d v="2025-08-08T00:00:00"/>
    <s v="Midsummer Sueno"/>
    <x v="0"/>
    <s v="La Cantera Arts Conservatory"/>
    <s v="1050 N Westmoreland #328"/>
    <n v="75211"/>
    <n v="1"/>
    <n v="0"/>
    <n v="65"/>
    <n v="65"/>
    <m/>
  </r>
  <r>
    <x v="43"/>
    <x v="5"/>
    <d v="2025-08-08T00:00:00"/>
    <d v="2025-08-08T00:00:00"/>
    <s v="Concerts for Seniors - Dallas Area"/>
    <x v="0"/>
    <s v="C.C. Young: Vista 9th Floor"/>
    <s v="4847 W. Lawther Drive"/>
    <s v="75214"/>
    <n v="1"/>
    <n v="20"/>
    <n v="20"/>
    <n v="40"/>
    <m/>
  </r>
  <r>
    <x v="43"/>
    <x v="5"/>
    <d v="2025-08-08T00:00:00"/>
    <d v="2025-08-08T00:00:00"/>
    <s v="Concerts for Seniors - Dallas Area"/>
    <x v="0"/>
    <s v="C.C. Young: Vista 6th Floor"/>
    <s v="4847 W. Lawther Drive"/>
    <s v="75214"/>
    <n v="1"/>
    <n v="14"/>
    <n v="14"/>
    <n v="28"/>
    <m/>
  </r>
  <r>
    <x v="43"/>
    <x v="5"/>
    <d v="2025-08-08T00:00:00"/>
    <d v="2025-08-08T00:00:00"/>
    <s v="Concerts for Seniors - Dallas Area"/>
    <x v="0"/>
    <s v="Magnolia Home Royal Place"/>
    <s v="7541 Royal Place"/>
    <s v="75230"/>
    <n v="1"/>
    <n v="12"/>
    <n v="12"/>
    <n v="24"/>
    <m/>
  </r>
  <r>
    <x v="43"/>
    <x v="5"/>
    <d v="2025-08-08T00:00:00"/>
    <d v="2025-08-08T00:00:00"/>
    <s v="Concerts for Seniors - Dallas Area"/>
    <x v="0"/>
    <s v="Magnolia Home Royal Place"/>
    <s v="7541 Royal Place"/>
    <s v="75230"/>
    <n v="1"/>
    <n v="12"/>
    <n v="12"/>
    <n v="24"/>
    <m/>
  </r>
  <r>
    <x v="7"/>
    <x v="0"/>
    <d v="2025-08-08T00:00:00"/>
    <d v="2025-08-08T00:00:00"/>
    <s v="Creative Solutions"/>
    <x v="0"/>
    <s v="Medlock"/>
    <s v="1566 E. Langdon Rd"/>
    <n v="75241"/>
    <n v="1"/>
    <n v="0"/>
    <n v="9"/>
    <n v="9"/>
    <m/>
  </r>
  <r>
    <x v="14"/>
    <x v="9"/>
    <d v="2025-08-08T00:00:00"/>
    <d v="2025-08-08T00:00:00"/>
    <s v="Gallery talk"/>
    <x v="0"/>
    <s v="The Sixth Floor Museum at Dealey Plaza"/>
    <s v="411 Elm Street"/>
    <n v="75204"/>
    <n v="1"/>
    <n v="52"/>
    <n v="0"/>
    <n v="52"/>
    <m/>
  </r>
  <r>
    <x v="16"/>
    <x v="9"/>
    <d v="2025-08-08T00:00:00"/>
    <d v="2025-08-08T00:00:00"/>
    <s v="Art in Thirty Gallery Talks"/>
    <x v="0"/>
    <s v="Dallas Museum of Art"/>
    <s v="1717 N Harwood"/>
    <n v="75201"/>
    <n v="1"/>
    <m/>
    <n v="26"/>
    <n v="26"/>
    <m/>
  </r>
  <r>
    <x v="16"/>
    <x v="0"/>
    <d v="2025-08-08T00:00:00"/>
    <d v="2025-08-08T00:00:00"/>
    <s v="Citywide Youth Art Kits"/>
    <x v="0"/>
    <s v="Latino Cultural Center"/>
    <s v="2600 Live Oak St"/>
    <n v="75204"/>
    <n v="1"/>
    <m/>
    <n v="100"/>
    <n v="100"/>
    <m/>
  </r>
  <r>
    <x v="48"/>
    <x v="0"/>
    <d v="2025-08-08T00:00:00"/>
    <d v="2025-08-08T00:00:00"/>
    <s v="Multmedia Apprenticeship Program (MAP)"/>
    <x v="0"/>
    <s v="Civil Pour"/>
    <s v="8061 Walnut Hill"/>
    <n v="75231"/>
    <n v="1"/>
    <n v="0"/>
    <n v="3"/>
    <n v="3"/>
    <m/>
  </r>
  <r>
    <x v="24"/>
    <x v="0"/>
    <d v="2025-08-08T00:00:00"/>
    <d v="2025-08-08T00:00:00"/>
    <s v="Outreach Lab: Dig Those Dinos"/>
    <x v="0"/>
    <s v="Perot Museum of Nature and Science"/>
    <s v="2201 N Field Street"/>
    <n v="75202"/>
    <n v="1"/>
    <n v="30"/>
    <n v="0"/>
    <n v="30"/>
    <m/>
  </r>
  <r>
    <x v="24"/>
    <x v="0"/>
    <d v="2025-08-08T00:00:00"/>
    <d v="2025-08-08T00:00:00"/>
    <s v="TECH Truck "/>
    <x v="0"/>
    <s v="Dallas Parks and Recreation"/>
    <s v="8601 Fireside Dr, Dallas, TX 75217"/>
    <s v="75217"/>
    <n v="1"/>
    <n v="0"/>
    <n v="125"/>
    <n v="125"/>
    <m/>
  </r>
  <r>
    <x v="41"/>
    <x v="0"/>
    <d v="2025-08-08T00:00:00"/>
    <d v="2025-08-08T00:00:00"/>
    <s v="PatioLive!"/>
    <x v="0"/>
    <s v="Iris Memory Cae"/>
    <s v="3611 Dickason Avenue"/>
    <n v="75219"/>
    <n v="1"/>
    <m/>
    <n v="25"/>
    <n v="25"/>
    <m/>
  </r>
  <r>
    <x v="26"/>
    <x v="3"/>
    <d v="2025-08-08T00:00:00"/>
    <d v="2025-08-08T00:00:00"/>
    <s v="The Black Cinematic Sym - Outreach"/>
    <x v="0"/>
    <s v="IBOC Church"/>
    <s v="7701 Westmoreland Rd"/>
    <n v="75237"/>
    <n v="1"/>
    <n v="2005"/>
    <n v="0"/>
    <n v="2005"/>
    <m/>
  </r>
  <r>
    <x v="37"/>
    <x v="0"/>
    <d v="2025-08-09T00:00:00"/>
    <d v="2025-08-09T00:00:00"/>
    <s v="Saturday Stone Soup"/>
    <x v="1"/>
    <s v="Virtual"/>
    <s v="Virtual"/>
    <s v="Virtual"/>
    <n v="1"/>
    <n v="0"/>
    <n v="4"/>
    <n v="4"/>
    <m/>
  </r>
  <r>
    <x v="18"/>
    <x v="0"/>
    <d v="2025-08-09T00:00:00"/>
    <d v="2025-08-09T00:00:00"/>
    <s v="Beginner Fandangos w Lakshmi"/>
    <x v="0"/>
    <s v="North Texas Performing Arts"/>
    <s v="12300 N Inwood Rd "/>
    <n v="75244"/>
    <n v="1"/>
    <n v="0"/>
    <n v="8"/>
    <n v="8"/>
    <m/>
  </r>
  <r>
    <x v="18"/>
    <x v="0"/>
    <d v="2025-08-09T00:00:00"/>
    <d v="2025-08-09T00:00:00"/>
    <s v="Intermediate Fandangos w Lakshmi"/>
    <x v="0"/>
    <s v="North Texas Performing Arts"/>
    <s v="12300 N Inwood Rd "/>
    <n v="75244"/>
    <n v="1"/>
    <n v="0"/>
    <n v="5"/>
    <n v="5"/>
    <m/>
  </r>
  <r>
    <x v="18"/>
    <x v="5"/>
    <d v="2025-08-09T00:00:00"/>
    <d v="2025-08-09T00:00:00"/>
    <s v="Midsummer Sueno"/>
    <x v="0"/>
    <s v="La Cantera Arts Conservatory"/>
    <s v="1050 N Westmoreland #328"/>
    <n v="75211"/>
    <n v="1"/>
    <n v="0"/>
    <n v="95"/>
    <n v="95"/>
    <m/>
  </r>
  <r>
    <x v="43"/>
    <x v="5"/>
    <d v="2025-08-09T00:00:00"/>
    <d v="2025-08-09T00:00:00"/>
    <s v="Concerts for Seniors - Dallas Area"/>
    <x v="0"/>
    <s v="Lakewest Rehabilitation and Skilled Care"/>
    <s v="2450 Bickers Street"/>
    <s v="75212"/>
    <n v="1"/>
    <n v="35"/>
    <n v="35"/>
    <n v="70"/>
    <m/>
  </r>
  <r>
    <x v="43"/>
    <x v="5"/>
    <d v="2025-08-09T00:00:00"/>
    <d v="2025-08-09T00:00:00"/>
    <s v="Concerts for Seniors - Dallas Area"/>
    <x v="0"/>
    <s v="Lakewest Rehabilitation and Skilled Care"/>
    <s v="2450 Bickers Street"/>
    <s v="75212"/>
    <n v="1"/>
    <n v="35"/>
    <n v="35"/>
    <n v="70"/>
    <m/>
  </r>
  <r>
    <x v="0"/>
    <x v="0"/>
    <d v="2025-08-09T00:00:00"/>
    <d v="2025-08-09T00:00:00"/>
    <s v="ANMBF Dance Academy Ballet Folklorico Toddlers 9:30 AM"/>
    <x v="0"/>
    <s v="Anita Martinez Recreation Center"/>
    <s v="3212 N Winnetka Ave, Dallas, TX"/>
    <n v="75212"/>
    <n v="1"/>
    <n v="22"/>
    <n v="0"/>
    <n v="22"/>
    <m/>
  </r>
  <r>
    <x v="0"/>
    <x v="0"/>
    <d v="2025-08-09T00:00:00"/>
    <d v="2025-08-09T00:00:00"/>
    <s v="ANMBF Dance Academy Classical Ballet Kids 9:30 AM"/>
    <x v="0"/>
    <s v="Anita Martinez Recreation Center"/>
    <s v="3212 N Winnetka Ave, Dallas, TX"/>
    <n v="75212"/>
    <n v="1"/>
    <n v="13"/>
    <n v="0"/>
    <n v="13"/>
    <m/>
  </r>
  <r>
    <x v="0"/>
    <x v="0"/>
    <d v="2025-08-09T00:00:00"/>
    <d v="2025-08-09T00:00:00"/>
    <s v="ANMBF Dance Academy Ballet Folklorico Kids 10:30 AM"/>
    <x v="0"/>
    <s v="Anita Martinez Recreation Center"/>
    <s v="3212 N Winnetka Ave, Dallas, TX"/>
    <n v="75212"/>
    <n v="1"/>
    <n v="25"/>
    <n v="0"/>
    <n v="25"/>
    <m/>
  </r>
  <r>
    <x v="0"/>
    <x v="0"/>
    <d v="2025-08-09T00:00:00"/>
    <d v="2025-08-09T00:00:00"/>
    <s v="ANMBF Dance Academy Classical Ballet Toddlers 9:30 AM"/>
    <x v="0"/>
    <s v="Anita Martinez Recreation Center"/>
    <s v="3212 N Winnetka Ave, Dallas, TX"/>
    <n v="75212"/>
    <n v="1"/>
    <n v="6"/>
    <n v="0"/>
    <n v="6"/>
    <m/>
  </r>
  <r>
    <x v="0"/>
    <x v="0"/>
    <d v="2025-08-09T00:00:00"/>
    <d v="2025-08-09T00:00:00"/>
    <s v="ANMBF Dance Academy Ballet Folklorico Kids I 11:30 AM"/>
    <x v="0"/>
    <s v="Anita Martinez Recreation Center"/>
    <s v="3212 N Winnetka Ave, Dallas, TX"/>
    <n v="75212"/>
    <n v="1"/>
    <n v="5"/>
    <n v="0"/>
    <n v="5"/>
    <m/>
  </r>
  <r>
    <x v="0"/>
    <x v="0"/>
    <d v="2025-08-09T00:00:00"/>
    <d v="2025-08-09T00:00:00"/>
    <s v="ANMBF Dance Academy Ballet Folklorico Teen and Adult Beginner 11:30 AM"/>
    <x v="0"/>
    <s v="Anita Martinez Recreation Center"/>
    <s v="3212 N Winnetka Ave, Dallas, TX"/>
    <n v="75212"/>
    <n v="1"/>
    <n v="12"/>
    <n v="0"/>
    <n v="12"/>
    <m/>
  </r>
  <r>
    <x v="0"/>
    <x v="0"/>
    <d v="2025-08-09T00:00:00"/>
    <d v="2025-08-09T00:00:00"/>
    <s v="ANMBF Dance Academy Ballet Folklorico Teen and Adult Intermediate 12:30 PM"/>
    <x v="0"/>
    <s v="Anita Martinez Recreation Center"/>
    <s v="3212 N Winnetka Ave, Dallas, TX"/>
    <n v="75212"/>
    <n v="1"/>
    <n v="3"/>
    <n v="0"/>
    <n v="3"/>
    <m/>
  </r>
  <r>
    <x v="5"/>
    <x v="0"/>
    <d v="2025-08-09T00:00:00"/>
    <d v="2025-08-09T00:00:00"/>
    <s v="Library - My First Classic"/>
    <x v="0"/>
    <s v="Audelia Library"/>
    <s v="10045 Audelia Rd"/>
    <n v="75238"/>
    <n v="1"/>
    <n v="0"/>
    <n v="78"/>
    <m/>
    <m/>
  </r>
  <r>
    <x v="28"/>
    <x v="5"/>
    <d v="2025-08-09T00:00:00"/>
    <d v="2025-08-10T00:00:00"/>
    <s v="IMAGINE: Cabaret Collaboration with Upown Players"/>
    <x v="0"/>
    <s v="Kalita Humphreys"/>
    <s v="3636 Turtle Creek Blvd"/>
    <n v="75219"/>
    <n v="2"/>
    <n v="724"/>
    <n v="26"/>
    <n v="750"/>
    <m/>
  </r>
  <r>
    <x v="16"/>
    <x v="0"/>
    <d v="2025-08-09T00:00:00"/>
    <d v="2025-08-09T00:00:00"/>
    <s v="Family Workshop"/>
    <x v="0"/>
    <s v="Dallas Museum of Art"/>
    <s v="1717 N Harwood"/>
    <n v="75201"/>
    <n v="1"/>
    <n v="20"/>
    <m/>
    <n v="20"/>
    <m/>
  </r>
  <r>
    <x v="24"/>
    <x v="0"/>
    <d v="2025-08-09T00:00:00"/>
    <d v="2025-08-09T00:00:00"/>
    <s v="TECH Truck "/>
    <x v="0"/>
    <s v="For Oak Cliff"/>
    <s v="907 E Ledbetter Dr, Dallas, TX 75216"/>
    <s v="75216"/>
    <n v="1"/>
    <n v="0"/>
    <n v="275"/>
    <n v="275"/>
    <m/>
  </r>
  <r>
    <x v="24"/>
    <x v="0"/>
    <d v="2025-08-09T00:00:00"/>
    <d v="2025-08-09T00:00:00"/>
    <s v="TECH Truck "/>
    <x v="0"/>
    <s v="Lincoln High School"/>
    <s v="2826 Elsie Faye Higgins St, Dallas, TX 75215"/>
    <s v="75215"/>
    <n v="1"/>
    <n v="0"/>
    <n v="100"/>
    <n v="100"/>
    <m/>
  </r>
  <r>
    <x v="49"/>
    <x v="1"/>
    <d v="2025-08-09T00:00:00"/>
    <d v="2025-08-09T00:00:00"/>
    <s v="Bandan Koro Rehearsal "/>
    <x v="0"/>
    <s v="Sammons Center for the Arts"/>
    <s v="3630 Harry Hines Blvd"/>
    <n v="75219"/>
    <n v="1"/>
    <n v="0"/>
    <n v="20"/>
    <n v="20"/>
    <m/>
  </r>
  <r>
    <x v="49"/>
    <x v="0"/>
    <d v="2025-08-09T00:00:00"/>
    <d v="2025-08-09T00:00:00"/>
    <s v="BK Saturdays - Bandan Koro Community Class "/>
    <x v="0"/>
    <s v="Sammons Center for the Arts"/>
    <s v="3630 Harry Hines Blvd"/>
    <n v="75219"/>
    <n v="1"/>
    <n v="0"/>
    <n v="45"/>
    <n v="45"/>
    <m/>
  </r>
  <r>
    <x v="30"/>
    <x v="5"/>
    <d v="2025-08-09T00:00:00"/>
    <d v="2025-08-23T00:00:00"/>
    <s v="Dry Clean Only Improv Show"/>
    <x v="0"/>
    <s v="Theatre Too"/>
    <s v="2688 LaClede #120"/>
    <n v="75201"/>
    <n v="3"/>
    <n v="63"/>
    <n v="2"/>
    <n v="65"/>
    <m/>
  </r>
  <r>
    <x v="31"/>
    <x v="1"/>
    <d v="2025-08-09T00:00:00"/>
    <d v="2025-08-09T00:00:00"/>
    <s v="Guys and Dolls Sitzprobe"/>
    <x v="0"/>
    <s v="Northway Christian Church"/>
    <s v="7202 Northwest Highway"/>
    <n v="75225"/>
    <n v="1"/>
    <n v="100"/>
    <n v="0"/>
    <n v="100"/>
    <m/>
  </r>
  <r>
    <x v="54"/>
    <x v="5"/>
    <d v="2025-08-09T00:00:00"/>
    <d v="2025-08-10T00:00:00"/>
    <s v="Imagine"/>
    <x v="0"/>
    <s v="Kalita Humphreys Theater"/>
    <s v="3636 Turtle Creek Blvd"/>
    <n v="75219"/>
    <n v="2"/>
    <n v="637"/>
    <n v="79"/>
    <n v="716"/>
    <m/>
  </r>
  <r>
    <x v="32"/>
    <x v="8"/>
    <d v="2025-08-09T00:00:00"/>
    <d v="2025-08-09T00:00:00"/>
    <s v="USAFF co-presents Harry Potter series screening of &quot;Harry Potter and the Half-Blood Prince&quot; (presented with the Angelika Dallas)"/>
    <x v="0"/>
    <s v="Angelika Film Center Dallas"/>
    <s v="5321 E Mockingbird Ln"/>
    <n v="75206"/>
    <n v="1"/>
    <n v="36"/>
    <n v="0"/>
    <n v="36"/>
    <m/>
  </r>
  <r>
    <x v="38"/>
    <x v="0"/>
    <d v="2025-08-10T00:00:00"/>
    <d v="2025-08-10T00:00:00"/>
    <s v="Joan of Arkansas: a reading"/>
    <x v="0"/>
    <s v="Deep Vellum"/>
    <s v="3000 S. Commerce"/>
    <n v="75226"/>
    <n v="100"/>
    <n v="0"/>
    <n v="100"/>
    <n v="100"/>
    <m/>
  </r>
  <r>
    <x v="39"/>
    <x v="8"/>
    <d v="2025-08-10T00:00:00"/>
    <d v="2025-08-10T00:00:00"/>
    <s v="GDYO Parents Guild Season Kick-off"/>
    <x v="0"/>
    <s v="Sammons Center for the Arts"/>
    <s v="3630 Harry Hines Blvd."/>
    <n v="75219"/>
    <n v="3"/>
    <n v="0"/>
    <n v="600"/>
    <n v="600"/>
    <m/>
  </r>
  <r>
    <x v="32"/>
    <x v="8"/>
    <d v="2025-08-10T00:00:00"/>
    <d v="2025-08-10T00:00:00"/>
    <s v="USAFF co-presents Sunday Epics series screening of &quot;Dr. Zhivago&quot; (presented with the Angelika Dallas)"/>
    <x v="0"/>
    <s v="Angelika Film Center Dallas"/>
    <s v="5321 E Mockingbird Ln"/>
    <n v="75206"/>
    <n v="1"/>
    <n v="147"/>
    <n v="0"/>
    <n v="147"/>
    <m/>
  </r>
  <r>
    <x v="43"/>
    <x v="5"/>
    <d v="2025-08-11T00:00:00"/>
    <d v="2025-08-11T00:00:00"/>
    <s v="Concerts for Seniors - Dallas Area"/>
    <x v="0"/>
    <s v="Magnolia Home Forest Lane"/>
    <s v="6946 Forest Lane"/>
    <s v="75230"/>
    <n v="1"/>
    <n v="18"/>
    <n v="18"/>
    <n v="36"/>
    <m/>
  </r>
  <r>
    <x v="43"/>
    <x v="5"/>
    <d v="2025-08-11T00:00:00"/>
    <d v="2025-08-11T00:00:00"/>
    <s v="Concerts for Seniors - Dallas Area"/>
    <x v="0"/>
    <s v="Magnolia Home Forest Lane"/>
    <s v="6946 Forest Lane"/>
    <s v="75230"/>
    <n v="1"/>
    <n v="18"/>
    <n v="18"/>
    <n v="36"/>
    <m/>
  </r>
  <r>
    <x v="44"/>
    <x v="2"/>
    <d v="2025-08-11T00:00:00"/>
    <d v="2025-08-11T00:00:00"/>
    <s v="Awaken Creativity Visual Artist Group Central"/>
    <x v="0"/>
    <s v="Central Commons"/>
    <s v="4711 Westside Drive"/>
    <n v="75209"/>
    <n v="1"/>
    <n v="9"/>
    <n v="4"/>
    <n v="13"/>
    <m/>
  </r>
  <r>
    <x v="44"/>
    <x v="2"/>
    <d v="2025-08-11T00:00:00"/>
    <d v="2025-08-11T00:00:00"/>
    <s v="Awaken Creativity Songwriters Group East"/>
    <x v="0"/>
    <s v="Central Commons"/>
    <s v="4711 Westside Drive"/>
    <n v="75209"/>
    <n v="1"/>
    <n v="7"/>
    <n v="4"/>
    <n v="11"/>
    <m/>
  </r>
  <r>
    <x v="44"/>
    <x v="2"/>
    <d v="2025-08-11T00:00:00"/>
    <d v="2025-08-11T00:00:00"/>
    <s v="Awaken Creativity Songwriters Group Central"/>
    <x v="0"/>
    <s v="Central Commons"/>
    <s v="4711 Westside Dr"/>
    <n v="75209"/>
    <n v="1"/>
    <n v="7"/>
    <n v="1"/>
    <n v="8"/>
    <m/>
  </r>
  <r>
    <x v="4"/>
    <x v="2"/>
    <d v="2025-08-11T00:00:00"/>
    <d v="2025-08-15T00:00:00"/>
    <s v="Back to School Intensive"/>
    <x v="0"/>
    <s v="Avant Chamber Ballet"/>
    <s v="2408 Farrington St"/>
    <n v="75207"/>
    <n v="10"/>
    <n v="20"/>
    <n v="10"/>
    <n v="30"/>
    <m/>
  </r>
  <r>
    <x v="5"/>
    <x v="2"/>
    <d v="2025-08-11T00:00:00"/>
    <d v="2025-08-16T00:00:00"/>
    <s v="BNTC Classes"/>
    <x v="0"/>
    <s v="BNT Studios"/>
    <s v="10675 E. Northwest Higway, Suite 2400"/>
    <n v="75238"/>
    <n v="18"/>
    <n v="52"/>
    <n v="15"/>
    <m/>
    <m/>
  </r>
  <r>
    <x v="5"/>
    <x v="2"/>
    <d v="2025-08-11T00:00:00"/>
    <d v="2025-08-16T00:00:00"/>
    <s v="Trainee Program"/>
    <x v="0"/>
    <s v="BNT Studios"/>
    <s v="10675 E. Northwest Higway, Suite 2400"/>
    <n v="75238"/>
    <n v="10"/>
    <n v="13"/>
    <n v="13"/>
    <m/>
    <m/>
  </r>
  <r>
    <x v="7"/>
    <x v="0"/>
    <d v="2025-08-11T00:00:00"/>
    <d v="2025-08-11T00:00:00"/>
    <s v="Lesson Planning"/>
    <x v="0"/>
    <s v="Big Thought HQ"/>
    <s v="1409 Botham Jean Blvd., Suite 1015"/>
    <n v="75215"/>
    <n v="1"/>
    <n v="0"/>
    <n v="24"/>
    <n v="24"/>
    <m/>
  </r>
  <r>
    <x v="16"/>
    <x v="0"/>
    <d v="2025-08-11T00:00:00"/>
    <d v="2025-08-11T00:00:00"/>
    <s v="Art Babies"/>
    <x v="0"/>
    <s v="Dallas Museum of Art"/>
    <s v="1717 N Harwood"/>
    <n v="75201"/>
    <n v="3"/>
    <n v="68"/>
    <m/>
    <n v="68"/>
    <m/>
  </r>
  <r>
    <x v="48"/>
    <x v="3"/>
    <d v="2025-08-11T00:00:00"/>
    <d v="2025-08-11T00:00:00"/>
    <s v="PFF Youth Leadership Program"/>
    <x v="0"/>
    <s v="Executive Suites"/>
    <s v="2904 Floyd St"/>
    <n v="75204"/>
    <n v="1"/>
    <n v="0"/>
    <n v="8"/>
    <n v="8"/>
    <m/>
  </r>
  <r>
    <x v="26"/>
    <x v="7"/>
    <d v="2025-08-11T00:00:00"/>
    <d v="2025-08-17T00:00:00"/>
    <s v="History of TBAAL"/>
    <x v="0"/>
    <s v="TBAAL "/>
    <s v="1309 Canton Street"/>
    <n v="75202"/>
    <n v="1"/>
    <n v="0"/>
    <n v="328"/>
    <n v="328"/>
    <m/>
  </r>
  <r>
    <x v="30"/>
    <x v="3"/>
    <d v="2025-08-11T00:00:00"/>
    <d v="2025-08-11T00:00:00"/>
    <s v="Callbacks (Lion in Winter)"/>
    <x v="0"/>
    <s v="NYAS"/>
    <s v="2688 LaClede #120"/>
    <n v="75201"/>
    <n v="1"/>
    <m/>
    <n v="33"/>
    <n v="33"/>
    <m/>
  </r>
  <r>
    <x v="32"/>
    <x v="8"/>
    <d v="2025-08-11T00:00:00"/>
    <d v="2025-08-11T00:00:00"/>
    <s v="KidFilm/USAFF preview screening of &quot;Ne Zha II&quot; (presented in the Dolby theater; with local Rec Centers in attendance)"/>
    <x v="0"/>
    <s v="NorthPark AMC"/>
    <s v="8687 N Central Expwy"/>
    <n v="75225"/>
    <n v="1"/>
    <n v="0"/>
    <n v="350"/>
    <n v="350"/>
    <m/>
  </r>
  <r>
    <x v="37"/>
    <x v="0"/>
    <d v="2025-08-12T00:00:00"/>
    <d v="2025-08-12T00:00:00"/>
    <s v="2425-102A Cancer Support North Texas"/>
    <x v="1"/>
    <s v="Virtual"/>
    <s v="Virtual"/>
    <s v="Virtual"/>
    <n v="1"/>
    <n v="0"/>
    <n v="6"/>
    <n v="6"/>
    <m/>
  </r>
  <r>
    <x v="0"/>
    <x v="0"/>
    <d v="2025-08-12T00:00:00"/>
    <d v="2025-08-12T00:00:00"/>
    <s v="Zumba Gold"/>
    <x v="1"/>
    <s v="Zoom"/>
    <s v="Online"/>
    <m/>
    <n v="1"/>
    <m/>
    <n v="1550"/>
    <n v="1550"/>
    <m/>
  </r>
  <r>
    <x v="7"/>
    <x v="0"/>
    <d v="2025-08-12T00:00:00"/>
    <d v="2025-08-12T00:00:00"/>
    <s v="SMU FACE"/>
    <x v="1"/>
    <s v="Virtual"/>
    <s v="Virtual"/>
    <s v="Virtual"/>
    <n v="1"/>
    <n v="0"/>
    <n v="1"/>
    <n v="1"/>
    <m/>
  </r>
  <r>
    <x v="7"/>
    <x v="0"/>
    <d v="2025-08-12T00:00:00"/>
    <d v="2025-08-12T00:00:00"/>
    <s v="SMU FACE"/>
    <x v="1"/>
    <s v="Virtual"/>
    <s v="Virtual"/>
    <s v="Virtual"/>
    <n v="1"/>
    <n v="0"/>
    <n v="1"/>
    <n v="1"/>
    <m/>
  </r>
  <r>
    <x v="43"/>
    <x v="5"/>
    <d v="2025-08-12T00:00:00"/>
    <d v="2025-08-12T00:00:00"/>
    <s v="Concerts for Seniors - Dallas Area"/>
    <x v="0"/>
    <s v="Edgemere: IL"/>
    <s v="8523 Thackery St."/>
    <s v="75225"/>
    <n v="1"/>
    <n v="45"/>
    <n v="45"/>
    <n v="90"/>
    <m/>
  </r>
  <r>
    <x v="43"/>
    <x v="5"/>
    <d v="2025-08-12T00:00:00"/>
    <d v="2025-08-12T00:00:00"/>
    <s v="Concerts for Seniors - Dallas Area"/>
    <x v="0"/>
    <s v="Edgemere: IL"/>
    <s v="8523 Thackery St."/>
    <s v="75225"/>
    <n v="1"/>
    <n v="45"/>
    <n v="45"/>
    <n v="90"/>
    <m/>
  </r>
  <r>
    <x v="11"/>
    <x v="1"/>
    <d v="2025-08-12T00:00:00"/>
    <d v="2025-08-31T00:00:00"/>
    <s v="Taming of the Shrew Rehearsal"/>
    <x v="0"/>
    <s v="Dallas Childrens Theatre"/>
    <s v="5938 Skillman Street "/>
    <n v="75231"/>
    <n v="3"/>
    <m/>
    <n v="24"/>
    <n v="24"/>
    <m/>
  </r>
  <r>
    <x v="44"/>
    <x v="0"/>
    <d v="2025-08-12T00:00:00"/>
    <d v="2025-08-12T00:00:00"/>
    <s v="Scriptwriters Feedback"/>
    <x v="0"/>
    <s v="Central Commons"/>
    <s v="4711 Westside Drive"/>
    <n v="75209"/>
    <n v="1"/>
    <n v="13"/>
    <n v="0"/>
    <n v="13"/>
    <m/>
  </r>
  <r>
    <x v="0"/>
    <x v="1"/>
    <d v="2025-08-12T00:00:00"/>
    <d v="2025-08-12T00:00:00"/>
    <s v="ANMBF Professional Ballet Folklorico Company"/>
    <x v="0"/>
    <s v="Anita Martinez Recreation Center"/>
    <s v="3212 N Winnetka Ave, Dallas, TX"/>
    <n v="75212"/>
    <m/>
    <n v="11"/>
    <n v="0"/>
    <n v="11"/>
    <m/>
  </r>
  <r>
    <x v="6"/>
    <x v="4"/>
    <d v="2025-08-12T00:00:00"/>
    <d v="2025-08-29T00:00:00"/>
    <s v="Carter High Choir and Piano Teaching Artist Residency"/>
    <x v="0"/>
    <s v="Carter HS"/>
    <s v="1819 W Wheatland Rd"/>
    <n v="75232"/>
    <n v="13"/>
    <n v="0"/>
    <n v="13"/>
    <n v="13"/>
    <m/>
  </r>
  <r>
    <x v="7"/>
    <x v="0"/>
    <d v="2025-08-12T00:00:00"/>
    <d v="2025-08-12T00:00:00"/>
    <s v="Thriving Minds After School"/>
    <x v="0"/>
    <s v="Lakewood Elementary School"/>
    <s v="3000 Hillbrook St"/>
    <n v="75214"/>
    <n v="1"/>
    <n v="0"/>
    <n v="34"/>
    <n v="34"/>
    <m/>
  </r>
  <r>
    <x v="7"/>
    <x v="0"/>
    <d v="2025-08-12T00:00:00"/>
    <d v="2025-08-12T00:00:00"/>
    <s v="Thriving Minds After School"/>
    <x v="0"/>
    <s v="Harry C. Withers Elementary School"/>
    <s v="3959 Northhaven Rd"/>
    <n v="75229"/>
    <n v="1"/>
    <n v="0"/>
    <n v="92"/>
    <n v="92"/>
    <m/>
  </r>
  <r>
    <x v="7"/>
    <x v="0"/>
    <d v="2025-08-12T00:00:00"/>
    <d v="2025-08-12T00:00:00"/>
    <s v="Thriving Minds After School"/>
    <x v="0"/>
    <s v="Prestonwood Montessori at E.D. Walker"/>
    <s v="5700 Wozencraft Dr"/>
    <s v=" 75230"/>
    <n v="1"/>
    <n v="0"/>
    <n v="51"/>
    <n v="51"/>
    <m/>
  </r>
  <r>
    <x v="7"/>
    <x v="0"/>
    <d v="2025-08-12T00:00:00"/>
    <d v="2025-08-12T00:00:00"/>
    <s v="Thriving Minds After School"/>
    <x v="0"/>
    <s v="Rosemont Lower School"/>
    <s v="1919 Stevens Forest Dr"/>
    <n v="75208"/>
    <n v="1"/>
    <n v="0"/>
    <n v="123"/>
    <n v="123"/>
    <m/>
  </r>
  <r>
    <x v="7"/>
    <x v="0"/>
    <d v="2025-08-12T00:00:00"/>
    <d v="2025-08-12T00:00:00"/>
    <s v="Thriving Minds After School"/>
    <x v="0"/>
    <s v="Rosemont Upper School"/>
    <s v="719 N Montclair Ave"/>
    <n v="75208"/>
    <n v="1"/>
    <n v="0"/>
    <n v="36"/>
    <n v="36"/>
    <m/>
  </r>
  <r>
    <x v="41"/>
    <x v="0"/>
    <d v="2025-08-12T00:00:00"/>
    <d v="2025-08-12T00:00:00"/>
    <s v="PatioLive!"/>
    <x v="0"/>
    <s v="Lenwood Nursing &amp; Rehab"/>
    <s v="8017 W Virginia Drive"/>
    <n v="75237"/>
    <n v="1"/>
    <m/>
    <n v="12"/>
    <n v="12"/>
    <m/>
  </r>
  <r>
    <x v="26"/>
    <x v="3"/>
    <d v="2025-08-12T00:00:00"/>
    <d v="2025-08-12T00:00:00"/>
    <s v="Urban League Meeting"/>
    <x v="0"/>
    <s v="TBAAL "/>
    <s v="1309 Canton Street"/>
    <n v="75202"/>
    <n v="1"/>
    <n v="1"/>
    <n v="128"/>
    <n v="129"/>
    <m/>
  </r>
  <r>
    <x v="37"/>
    <x v="0"/>
    <d v="2025-08-12T00:00:00"/>
    <d v="2025-08-12T00:00:00"/>
    <s v="Stone Soup Emerging Voices"/>
    <x v="0"/>
    <s v="The Writer's Garret"/>
    <s v="215 S. Tyler St."/>
    <n v="75208"/>
    <n v="1"/>
    <n v="0"/>
    <n v="7"/>
    <n v="7"/>
    <m/>
  </r>
  <r>
    <x v="31"/>
    <x v="1"/>
    <d v="2025-08-12T00:00:00"/>
    <d v="2025-08-12T00:00:00"/>
    <s v="Groundless Ground Rehearsal"/>
    <x v="0"/>
    <s v="First Presbyterian Church"/>
    <s v="1835 Young Street"/>
    <n v="75201"/>
    <n v="1"/>
    <n v="200"/>
    <n v="0"/>
    <n v="200"/>
    <m/>
  </r>
  <r>
    <x v="32"/>
    <x v="8"/>
    <d v="2025-08-12T00:00:00"/>
    <d v="2025-08-12T00:00:00"/>
    <s v="USAFF co-presents Harry Potter series screening of &quot;Harry Potter and the Deathly Hallows: Part I&quot; (presented with the Angelika Dallas)"/>
    <x v="0"/>
    <s v="Angelika Film Center Dallas"/>
    <s v="5321 E Mockingbird Ln"/>
    <n v="75206"/>
    <n v="1"/>
    <n v="27"/>
    <n v="0"/>
    <n v="27"/>
    <m/>
  </r>
  <r>
    <x v="0"/>
    <x v="0"/>
    <d v="2025-08-13T00:00:00"/>
    <d v="2025-08-13T00:00:00"/>
    <s v="ANMBF Dance Academy Senior Ballet Folklorico 12:30 PM"/>
    <x v="0"/>
    <s v="Anita Martinez Recreation Center"/>
    <s v="3212 N Winnetka Ave, Dallas, TX"/>
    <n v="75212"/>
    <n v="1"/>
    <n v="3"/>
    <n v="0"/>
    <n v="3"/>
    <m/>
  </r>
  <r>
    <x v="0"/>
    <x v="1"/>
    <d v="2025-08-13T00:00:00"/>
    <d v="2025-08-13T00:00:00"/>
    <s v="ANMBF Junior Professional Company"/>
    <x v="0"/>
    <s v="Anita Martinez Recreation Center"/>
    <s v="3212 N Winnetka Ave, Dallas, TX"/>
    <n v="75212"/>
    <n v="1"/>
    <n v="11"/>
    <n v="0"/>
    <n v="11"/>
    <m/>
  </r>
  <r>
    <x v="7"/>
    <x v="0"/>
    <d v="2025-08-13T00:00:00"/>
    <d v="2025-08-13T00:00:00"/>
    <s v="Thriving Minds After School"/>
    <x v="0"/>
    <s v="Lakewood Elementary School"/>
    <s v="3000 Hillbrook St"/>
    <n v="75214"/>
    <n v="1"/>
    <n v="0"/>
    <n v="42"/>
    <n v="42"/>
    <m/>
  </r>
  <r>
    <x v="7"/>
    <x v="0"/>
    <d v="2025-08-13T00:00:00"/>
    <d v="2025-08-13T00:00:00"/>
    <s v="Thriving Minds After School"/>
    <x v="0"/>
    <s v="Harry C. Withers Elementary School"/>
    <s v="3959 Northhaven Rd"/>
    <n v="75229"/>
    <n v="1"/>
    <n v="0"/>
    <n v="95"/>
    <n v="95"/>
    <m/>
  </r>
  <r>
    <x v="7"/>
    <x v="0"/>
    <d v="2025-08-13T00:00:00"/>
    <d v="2025-08-13T00:00:00"/>
    <s v="Thriving Minds After School"/>
    <x v="0"/>
    <s v="Prestonwood Montessori at E.D. Walker"/>
    <s v="5700 Wozencraft Dr"/>
    <s v=" 75230"/>
    <n v="1"/>
    <n v="0"/>
    <n v="59"/>
    <n v="59"/>
    <m/>
  </r>
  <r>
    <x v="7"/>
    <x v="0"/>
    <d v="2025-08-13T00:00:00"/>
    <d v="2025-08-13T00:00:00"/>
    <s v="Thriving Minds After School"/>
    <x v="0"/>
    <s v="Rosemont Lower School"/>
    <s v="1919 Stevens Forest Dr"/>
    <n v="75208"/>
    <n v="1"/>
    <n v="0"/>
    <n v="58"/>
    <n v="58"/>
    <m/>
  </r>
  <r>
    <x v="7"/>
    <x v="0"/>
    <d v="2025-08-13T00:00:00"/>
    <d v="2025-08-13T00:00:00"/>
    <s v="Thriving Minds After School"/>
    <x v="0"/>
    <s v="Rosemont Upper School"/>
    <s v="719 N Montclair Ave"/>
    <n v="75208"/>
    <n v="1"/>
    <n v="0"/>
    <n v="43"/>
    <n v="43"/>
    <m/>
  </r>
  <r>
    <x v="16"/>
    <x v="9"/>
    <d v="2025-08-13T00:00:00"/>
    <d v="2025-08-13T00:00:00"/>
    <s v="Adult Program"/>
    <x v="0"/>
    <s v="New Friends New Life"/>
    <s v="Unlisted"/>
    <n v="75246"/>
    <n v="1"/>
    <m/>
    <n v="15"/>
    <n v="15"/>
    <m/>
  </r>
  <r>
    <x v="38"/>
    <x v="0"/>
    <d v="2025-08-13T00:00:00"/>
    <d v="2025-08-13T00:00:00"/>
    <s v="Deeper Vellum"/>
    <x v="0"/>
    <s v="Deep Vellum"/>
    <s v="3000 S. Commerce"/>
    <n v="75226"/>
    <n v="15"/>
    <n v="0"/>
    <n v="15"/>
    <n v="15"/>
    <m/>
  </r>
  <r>
    <x v="47"/>
    <x v="3"/>
    <d v="2025-08-13T00:00:00"/>
    <d v="2025-08-18T00:00:00"/>
    <s v="Maria Sabina Callbacks"/>
    <x v="0"/>
    <s v="TD Studio"/>
    <s v="1230 Riverbend Tr. "/>
    <n v="75247"/>
    <n v="3"/>
    <n v="0"/>
    <n v="36"/>
    <n v="36"/>
    <m/>
  </r>
  <r>
    <x v="30"/>
    <x v="5"/>
    <d v="2025-08-13T00:00:00"/>
    <d v="2025-08-13T00:00:00"/>
    <s v="AnimeT3"/>
    <x v="0"/>
    <s v="NYAS"/>
    <s v="2688 LaClede #120"/>
    <n v="75201"/>
    <n v="1"/>
    <n v="92"/>
    <n v="0"/>
    <n v="92"/>
    <m/>
  </r>
  <r>
    <x v="31"/>
    <x v="1"/>
    <d v="2025-08-13T00:00:00"/>
    <d v="2025-08-13T00:00:00"/>
    <s v="Guys and Dolls Rehearsal"/>
    <x v="0"/>
    <s v="Moody Performance Hall"/>
    <s v="2520 Flora Street"/>
    <n v="75201"/>
    <n v="1"/>
    <n v="100"/>
    <n v="0"/>
    <n v="100"/>
    <m/>
  </r>
  <r>
    <x v="32"/>
    <x v="8"/>
    <d v="2025-08-13T00:00:00"/>
    <d v="2025-08-13T00:00:00"/>
    <s v="KidFilm/USAFF co-presents Studio Ghibli Fest screening of &quot;Princess Mononoke&quot; (presented with the Angelika Dallas)"/>
    <x v="0"/>
    <s v="Angelika Film Center Dallas"/>
    <s v="5321 E Mockingbird Ln"/>
    <n v="75206"/>
    <n v="1"/>
    <n v="52"/>
    <n v="0"/>
    <n v="52"/>
    <m/>
  </r>
  <r>
    <x v="32"/>
    <x v="8"/>
    <d v="2025-08-13T00:00:00"/>
    <d v="2025-08-13T00:00:00"/>
    <s v="USAFF co-presents Yours Sincerely, Jane Austen film series screening of &quot;Mansfield Park&quot; (2 screenings) (presented with the Angelika Dallas)"/>
    <x v="0"/>
    <s v="Angelika Film Center Dallas"/>
    <s v="5321 E Mockingbird Ln"/>
    <n v="75206"/>
    <n v="2"/>
    <n v="81"/>
    <n v="0"/>
    <n v="81"/>
    <m/>
  </r>
  <r>
    <x v="37"/>
    <x v="0"/>
    <d v="2025-08-14T00:00:00"/>
    <d v="2025-08-14T00:00:00"/>
    <s v="2425-101A CAVARTS Writing Workshop "/>
    <x v="1"/>
    <s v="Virtual"/>
    <s v="Virtual"/>
    <s v="Virtual"/>
    <n v="1"/>
    <n v="0"/>
    <n v="10"/>
    <n v="10"/>
    <m/>
  </r>
  <r>
    <x v="18"/>
    <x v="0"/>
    <d v="2025-08-14T00:00:00"/>
    <d v="2025-08-14T00:00:00"/>
    <s v="African Drum &amp; Dance - Bandan Koro"/>
    <x v="0"/>
    <s v="La Cantera Arts Conservatory"/>
    <s v="1050 N Westmoreland #328"/>
    <n v="75211"/>
    <n v="1"/>
    <n v="0"/>
    <n v="10"/>
    <n v="10"/>
    <m/>
  </r>
  <r>
    <x v="43"/>
    <x v="5"/>
    <d v="2025-08-14T00:00:00"/>
    <d v="2025-08-14T00:00:00"/>
    <s v="Concerts for Seniors - Dallas Area"/>
    <x v="0"/>
    <s v="Highlands of Dallas"/>
    <s v="9009 Forest Lane"/>
    <s v="75243"/>
    <n v="1"/>
    <n v="20"/>
    <n v="20"/>
    <n v="40"/>
    <m/>
  </r>
  <r>
    <x v="43"/>
    <x v="5"/>
    <d v="2025-08-14T00:00:00"/>
    <d v="2025-08-14T00:00:00"/>
    <s v="Concerts for Seniors - Dallas Area"/>
    <x v="0"/>
    <s v="Highlands of Dallas"/>
    <s v="9009 Forest Lane"/>
    <s v="75243"/>
    <n v="1"/>
    <n v="20"/>
    <n v="20"/>
    <n v="40"/>
    <m/>
  </r>
  <r>
    <x v="0"/>
    <x v="1"/>
    <d v="2025-08-14T00:00:00"/>
    <d v="2025-08-14T00:00:00"/>
    <s v="ANMBF Children's Professional Company"/>
    <x v="0"/>
    <s v="Anita Martinez Recreation Center"/>
    <s v="3212 N Winnetka Ave, Dallas, TX"/>
    <n v="75212"/>
    <n v="1"/>
    <n v="16"/>
    <n v="0"/>
    <n v="16"/>
    <m/>
  </r>
  <r>
    <x v="7"/>
    <x v="0"/>
    <d v="2025-08-14T00:00:00"/>
    <d v="2025-08-14T00:00:00"/>
    <s v="Creative Solutions"/>
    <x v="0"/>
    <s v="Medlock"/>
    <s v="1566 E. Langdon Rd"/>
    <n v="75241"/>
    <n v="1"/>
    <n v="0"/>
    <n v="12"/>
    <n v="12"/>
    <m/>
  </r>
  <r>
    <x v="7"/>
    <x v="0"/>
    <d v="2025-08-14T00:00:00"/>
    <d v="2025-08-14T00:00:00"/>
    <s v="Thriving Minds After School"/>
    <x v="0"/>
    <s v="Lakewood Elementary School"/>
    <s v="3000 Hillbrook St"/>
    <n v="75214"/>
    <n v="1"/>
    <n v="0"/>
    <n v="42"/>
    <n v="42"/>
    <m/>
  </r>
  <r>
    <x v="7"/>
    <x v="0"/>
    <d v="2025-08-14T00:00:00"/>
    <d v="2025-08-14T00:00:00"/>
    <s v="Thriving Minds After School"/>
    <x v="0"/>
    <s v="Harry C. Withers Elementary School"/>
    <s v="3959 Northhaven Rd"/>
    <n v="75229"/>
    <n v="1"/>
    <n v="0"/>
    <n v="95"/>
    <n v="95"/>
    <m/>
  </r>
  <r>
    <x v="7"/>
    <x v="0"/>
    <d v="2025-08-14T00:00:00"/>
    <d v="2025-08-14T00:00:00"/>
    <s v="Thriving Minds After School"/>
    <x v="0"/>
    <s v="Prestonwood Montessori at E.D. Walker"/>
    <s v="5700 Wozencraft Dr"/>
    <s v=" 75230"/>
    <n v="1"/>
    <n v="0"/>
    <n v="58"/>
    <n v="58"/>
    <m/>
  </r>
  <r>
    <x v="7"/>
    <x v="0"/>
    <d v="2025-08-14T00:00:00"/>
    <d v="2025-08-14T00:00:00"/>
    <s v="Thriving Minds After School"/>
    <x v="0"/>
    <s v="Rosemont Lower School"/>
    <s v="1919 Stevens Forest Dr"/>
    <n v="75208"/>
    <n v="1"/>
    <n v="0"/>
    <n v="86"/>
    <n v="86"/>
    <m/>
  </r>
  <r>
    <x v="7"/>
    <x v="0"/>
    <d v="2025-08-14T00:00:00"/>
    <d v="2025-08-14T00:00:00"/>
    <s v="Thriving Minds After School"/>
    <x v="0"/>
    <s v="Rosemont Upper School"/>
    <s v="719 N Montclair Ave"/>
    <n v="75208"/>
    <n v="1"/>
    <n v="0"/>
    <n v="42"/>
    <n v="42"/>
    <m/>
  </r>
  <r>
    <x v="16"/>
    <x v="0"/>
    <d v="2025-08-14T00:00:00"/>
    <d v="2025-08-14T00:00:00"/>
    <s v="Citywide Youth Art Kits"/>
    <x v="0"/>
    <s v="Bachman Lake Library"/>
    <s v="9480 Webb Chapel Rd"/>
    <n v="75220"/>
    <n v="1"/>
    <m/>
    <n v="75"/>
    <n v="75"/>
    <m/>
  </r>
  <r>
    <x v="38"/>
    <x v="5"/>
    <d v="2025-08-14T00:00:00"/>
    <d v="2025-08-14T00:00:00"/>
    <s v="Out There in the Dark with Katharine Coldiron and Mike Nagel"/>
    <x v="0"/>
    <s v="Deep Vellum"/>
    <s v="3000 S. Commerce"/>
    <n v="75226"/>
    <n v="55"/>
    <n v="0"/>
    <n v="55"/>
    <n v="30"/>
    <m/>
  </r>
  <r>
    <x v="19"/>
    <x v="9"/>
    <d v="2025-08-14T00:00:00"/>
    <d v="2025-08-14T00:00:00"/>
    <s v="Theater Tour"/>
    <x v="0"/>
    <s v="Forest Theater"/>
    <s v="1920 Martin Luther King Jr. Blvd."/>
    <n v="75215"/>
    <n v="1"/>
    <n v="0"/>
    <n v="2"/>
    <n v="2"/>
    <m/>
  </r>
  <r>
    <x v="48"/>
    <x v="0"/>
    <d v="2025-08-14T00:00:00"/>
    <d v="2025-08-14T00:00:00"/>
    <s v="Exhibition of Visions Labs"/>
    <x v="0"/>
    <s v="Lockwood Branch Library"/>
    <s v="11221 Lockwood Blvd"/>
    <n v="75218"/>
    <n v="1"/>
    <n v="0"/>
    <n v="10"/>
    <n v="10"/>
    <m/>
  </r>
  <r>
    <x v="26"/>
    <x v="3"/>
    <d v="2025-08-14T00:00:00"/>
    <d v="2025-08-14T00:00:00"/>
    <s v="RFJF Voliunteer Meeting"/>
    <x v="0"/>
    <s v="TBAAL "/>
    <s v="1309 Canton Street"/>
    <n v="75202"/>
    <n v="1"/>
    <n v="0"/>
    <n v="130"/>
    <n v="130"/>
    <m/>
  </r>
  <r>
    <x v="26"/>
    <x v="3"/>
    <d v="2025-08-14T00:00:00"/>
    <d v="2025-08-14T00:00:00"/>
    <s v="RFJF  Team Meeting"/>
    <x v="0"/>
    <s v="TBAAL "/>
    <s v="1309 Canton Street"/>
    <n v="75202"/>
    <n v="1"/>
    <n v="0"/>
    <n v="130"/>
    <n v="130"/>
    <m/>
  </r>
  <r>
    <x v="31"/>
    <x v="1"/>
    <d v="2025-08-14T00:00:00"/>
    <d v="2025-08-14T00:00:00"/>
    <s v="Guys and Dolls Rehearsal"/>
    <x v="0"/>
    <s v="Moody Performance Hall"/>
    <s v="2520 Flora Street"/>
    <n v="75201"/>
    <n v="1"/>
    <n v="100"/>
    <n v="0"/>
    <n v="100"/>
    <m/>
  </r>
  <r>
    <x v="32"/>
    <x v="8"/>
    <d v="2025-08-14T00:00:00"/>
    <d v="2025-08-14T00:00:00"/>
    <s v="KidFilm/USAFF co-presents Studio Ghibli Fest screening of &quot;Princess Mononoke&quot; (presented with the Angelika Dallas)"/>
    <x v="0"/>
    <s v="Angelika Film Center Dallas"/>
    <s v="5321 E Mockingbird Ln"/>
    <n v="75206"/>
    <n v="1"/>
    <n v="24"/>
    <n v="0"/>
    <n v="24"/>
    <m/>
  </r>
  <r>
    <x v="18"/>
    <x v="5"/>
    <d v="2025-08-15T00:00:00"/>
    <d v="2025-08-15T00:00:00"/>
    <s v="Creative Mornings Open House "/>
    <x v="0"/>
    <s v="La Cantera Arts Conservatory"/>
    <s v="1050 N Westmoreland #328"/>
    <n v="75211"/>
    <n v="1"/>
    <n v="0"/>
    <n v="75"/>
    <n v="75"/>
    <m/>
  </r>
  <r>
    <x v="43"/>
    <x v="5"/>
    <d v="2025-08-15T00:00:00"/>
    <d v="2025-08-15T00:00:00"/>
    <s v="Concerts for Seniors - Dallas Area"/>
    <x v="0"/>
    <s v="The Villages of Dallas: 3 Anderson"/>
    <s v="550 East Ann Arbor"/>
    <s v="75216"/>
    <n v="1"/>
    <n v="24"/>
    <n v="24"/>
    <n v="48"/>
    <m/>
  </r>
  <r>
    <x v="43"/>
    <x v="5"/>
    <d v="2025-08-15T00:00:00"/>
    <d v="2025-08-15T00:00:00"/>
    <s v="Concerts for Seniors - Dallas Area"/>
    <x v="0"/>
    <s v="The Villages of Dallas: Chapel"/>
    <s v="550 East Ann Arbor Avenue"/>
    <s v="75216"/>
    <n v="1"/>
    <n v="18"/>
    <n v="18"/>
    <n v="36"/>
    <m/>
  </r>
  <r>
    <x v="43"/>
    <x v="5"/>
    <d v="2025-08-15T00:00:00"/>
    <d v="2025-08-15T00:00:00"/>
    <s v="Concerts for Seniors - Dallas Area"/>
    <x v="0"/>
    <s v="The Legacy Midtown Park: Bldg. B"/>
    <s v="8260 Manderville Lane"/>
    <s v="75231"/>
    <n v="1"/>
    <n v="34"/>
    <n v="34"/>
    <n v="68"/>
    <m/>
  </r>
  <r>
    <x v="43"/>
    <x v="5"/>
    <d v="2025-08-15T00:00:00"/>
    <d v="2025-08-15T00:00:00"/>
    <s v="Concerts for Seniors - Dallas Area"/>
    <x v="0"/>
    <s v="The Legacy Midtown Park: Bldg. B"/>
    <s v="8260 Manderville Lane"/>
    <s v="75231"/>
    <n v="1"/>
    <n v="27"/>
    <n v="27"/>
    <n v="54"/>
    <m/>
  </r>
  <r>
    <x v="7"/>
    <x v="0"/>
    <d v="2025-08-15T00:00:00"/>
    <d v="2025-08-15T00:00:00"/>
    <s v="Creative Solutions"/>
    <x v="0"/>
    <s v="Medlock"/>
    <s v="1566 E. Langdon Rd"/>
    <n v="75241"/>
    <n v="1"/>
    <n v="0"/>
    <n v="12"/>
    <n v="12"/>
    <m/>
  </r>
  <r>
    <x v="7"/>
    <x v="0"/>
    <d v="2025-08-15T00:00:00"/>
    <d v="2025-08-15T00:00:00"/>
    <s v="Thriving Minds After School"/>
    <x v="0"/>
    <s v="Lakewood Elementary School"/>
    <s v="3000 Hillbrook St"/>
    <n v="75214"/>
    <n v="1"/>
    <n v="0"/>
    <n v="37"/>
    <n v="37"/>
    <m/>
  </r>
  <r>
    <x v="7"/>
    <x v="0"/>
    <d v="2025-08-15T00:00:00"/>
    <d v="2025-08-15T00:00:00"/>
    <s v="Thriving Minds After School"/>
    <x v="0"/>
    <s v="Harry C. Withers Elementary School"/>
    <s v="3959 Northhaven Rd"/>
    <n v="75229"/>
    <n v="1"/>
    <n v="0"/>
    <n v="93"/>
    <n v="93"/>
    <m/>
  </r>
  <r>
    <x v="7"/>
    <x v="0"/>
    <d v="2025-08-15T00:00:00"/>
    <d v="2025-08-15T00:00:00"/>
    <s v="Thriving Minds After School"/>
    <x v="0"/>
    <s v="Prestonwood Montessori at E.D. Walker"/>
    <s v="5700 Wozencraft Dr"/>
    <s v=" 75230"/>
    <n v="1"/>
    <n v="0"/>
    <n v="58"/>
    <n v="58"/>
    <m/>
  </r>
  <r>
    <x v="7"/>
    <x v="0"/>
    <d v="2025-08-15T00:00:00"/>
    <d v="2025-08-15T00:00:00"/>
    <s v="Thriving Minds After School"/>
    <x v="0"/>
    <s v="Rosemont Lower School"/>
    <s v="1919 Stevens Forest Dr"/>
    <n v="75208"/>
    <n v="1"/>
    <n v="0"/>
    <n v="86"/>
    <n v="86"/>
    <m/>
  </r>
  <r>
    <x v="7"/>
    <x v="0"/>
    <d v="2025-08-15T00:00:00"/>
    <d v="2025-08-15T00:00:00"/>
    <s v="Thriving Minds After School"/>
    <x v="0"/>
    <s v="Rosemont Upper School"/>
    <s v="719 N Montclair Ave"/>
    <n v="75208"/>
    <n v="1"/>
    <n v="0"/>
    <n v="40"/>
    <n v="40"/>
    <m/>
  </r>
  <r>
    <x v="14"/>
    <x v="9"/>
    <d v="2025-08-15T00:00:00"/>
    <d v="2025-08-15T00:00:00"/>
    <s v="Gallery talk"/>
    <x v="0"/>
    <s v="The Sixth Floor Museum at Dealey Plaza"/>
    <s v="411 Elm Street"/>
    <n v="75204"/>
    <n v="1"/>
    <n v="38"/>
    <n v="0"/>
    <n v="38"/>
    <m/>
  </r>
  <r>
    <x v="22"/>
    <x v="5"/>
    <d v="2025-08-15T00:00:00"/>
    <d v="2025-08-15T00:00:00"/>
    <s v="til Midnight at the Nasher"/>
    <x v="0"/>
    <s v="Nasher Sculpture Center"/>
    <s v="2001 Flora St. "/>
    <n v="75201"/>
    <n v="1"/>
    <m/>
    <n v="1855"/>
    <n v="1855"/>
    <m/>
  </r>
  <r>
    <x v="31"/>
    <x v="5"/>
    <d v="2025-08-15T00:00:00"/>
    <d v="2025-08-15T00:00:00"/>
    <s v="Guys and Dolls"/>
    <x v="0"/>
    <s v="Moody Performance Hall"/>
    <s v="2520 Flora Street"/>
    <n v="75201"/>
    <n v="1"/>
    <n v="750"/>
    <n v="0"/>
    <n v="750"/>
    <m/>
  </r>
  <r>
    <x v="18"/>
    <x v="5"/>
    <d v="2025-08-16T00:00:00"/>
    <d v="2025-08-16T00:00:00"/>
    <s v="Velvet Rope Project - Fashion Show"/>
    <x v="0"/>
    <s v="La Cantera Arts Conservatory"/>
    <s v="1050 N Westmoreland #328"/>
    <n v="75211"/>
    <n v="1"/>
    <n v="0"/>
    <n v="175"/>
    <n v="175"/>
    <m/>
  </r>
  <r>
    <x v="43"/>
    <x v="5"/>
    <d v="2025-08-16T00:00:00"/>
    <d v="2025-08-16T00:00:00"/>
    <s v="Concerts for Seniors - Dallas Area"/>
    <x v="0"/>
    <s v="Emerson on Harvest Hill: IL"/>
    <s v="5550 Harvest Hill"/>
    <s v="75230"/>
    <n v="1"/>
    <n v="30"/>
    <n v="30"/>
    <n v="60"/>
    <m/>
  </r>
  <r>
    <x v="43"/>
    <x v="5"/>
    <d v="2025-08-16T00:00:00"/>
    <d v="2025-08-16T00:00:00"/>
    <s v="Concerts for Seniors - Dallas Area"/>
    <x v="0"/>
    <s v="Emerson on Harvest Hill: IL"/>
    <s v="5550 Harvest Hill"/>
    <s v="75230"/>
    <n v="1"/>
    <n v="30"/>
    <n v="30"/>
    <n v="60"/>
    <m/>
  </r>
  <r>
    <x v="48"/>
    <x v="3"/>
    <d v="2025-08-16T00:00:00"/>
    <d v="2025-08-16T00:00:00"/>
    <s v="Multmedia Apprenticeship Program (MAP)"/>
    <x v="1"/>
    <s v="Zoom"/>
    <s v="-"/>
    <s v="-"/>
    <n v="1"/>
    <n v="0"/>
    <n v="9"/>
    <n v="9"/>
    <m/>
  </r>
  <r>
    <x v="0"/>
    <x v="1"/>
    <d v="2025-08-16T00:00:00"/>
    <d v="2025-08-16T00:00:00"/>
    <s v="ANMBF Mini Professional Ballet Folklorico Company 9:30 AM"/>
    <x v="0"/>
    <s v="Anita Martinez Recreation Center"/>
    <s v="3212 N Winnetka Ave, Dallas, TX"/>
    <n v="75212"/>
    <n v="1"/>
    <n v="9"/>
    <n v="0"/>
    <n v="9"/>
    <m/>
  </r>
  <r>
    <x v="0"/>
    <x v="0"/>
    <d v="2025-08-16T00:00:00"/>
    <d v="2025-08-16T00:00:00"/>
    <s v="ANMBF Dance Academy Ballet Folklorico Toddlers 9:30 AM"/>
    <x v="0"/>
    <s v="Anita Martinez Recreation Center"/>
    <s v="3212 N Winnetka Ave, Dallas, TX"/>
    <n v="75212"/>
    <n v="1"/>
    <n v="22"/>
    <n v="0"/>
    <n v="22"/>
    <m/>
  </r>
  <r>
    <x v="0"/>
    <x v="0"/>
    <d v="2025-08-16T00:00:00"/>
    <d v="2025-08-16T00:00:00"/>
    <s v="ANMBF Dance Academy Classical Ballet Kids 9:30 AM"/>
    <x v="0"/>
    <s v="Anita Martinez Recreation Center"/>
    <s v="3212 N Winnetka Ave, Dallas, TX"/>
    <n v="75212"/>
    <n v="1"/>
    <n v="13"/>
    <n v="0"/>
    <n v="13"/>
    <m/>
  </r>
  <r>
    <x v="0"/>
    <x v="0"/>
    <d v="2025-08-16T00:00:00"/>
    <d v="2025-08-16T00:00:00"/>
    <s v="ANMBF Dance Academy Ballet Folklorico Kids 10:30 AM"/>
    <x v="0"/>
    <s v="Anita Martinez Recreation Center"/>
    <s v="3212 N Winnetka Ave, Dallas, TX"/>
    <n v="75212"/>
    <n v="1"/>
    <n v="25"/>
    <n v="0"/>
    <n v="25"/>
    <m/>
  </r>
  <r>
    <x v="0"/>
    <x v="0"/>
    <d v="2025-08-16T00:00:00"/>
    <d v="2025-08-16T00:00:00"/>
    <s v="ANMBF Dance Academy Classical Ballet Toddlers 9:30 AM"/>
    <x v="0"/>
    <s v="Anita Martinez Recreation Center"/>
    <s v="3212 N Winnetka Ave, Dallas, TX"/>
    <n v="75212"/>
    <n v="1"/>
    <n v="6"/>
    <n v="0"/>
    <n v="6"/>
    <m/>
  </r>
  <r>
    <x v="0"/>
    <x v="0"/>
    <d v="2025-08-16T00:00:00"/>
    <d v="2025-08-16T00:00:00"/>
    <s v="ANMBF Dance Academy Ballet Folklorico Kids I 11:30 AM"/>
    <x v="0"/>
    <s v="Anita Martinez Recreation Center"/>
    <s v="3212 N Winnetka Ave, Dallas, TX"/>
    <n v="75212"/>
    <n v="1"/>
    <n v="5"/>
    <n v="0"/>
    <n v="5"/>
    <m/>
  </r>
  <r>
    <x v="0"/>
    <x v="0"/>
    <d v="2025-08-16T00:00:00"/>
    <d v="2025-08-16T00:00:00"/>
    <s v="ANMBF Dance Academy Ballet Folklorico Teen and Adult Beginner 11:30 AM"/>
    <x v="0"/>
    <s v="Anita Martinez Recreation Center"/>
    <s v="3212 N Winnetka Ave, Dallas, TX"/>
    <n v="75212"/>
    <n v="1"/>
    <n v="12"/>
    <n v="0"/>
    <n v="12"/>
    <m/>
  </r>
  <r>
    <x v="0"/>
    <x v="0"/>
    <d v="2025-08-16T00:00:00"/>
    <d v="2025-08-16T00:00:00"/>
    <s v="ANMBF Dance Academy Ballet Folklorico Teen and Adult Intermediate 12:30 PM"/>
    <x v="0"/>
    <s v="Anita Martinez Recreation Center"/>
    <s v="3212 N Winnetka Ave, Dallas, TX"/>
    <n v="75212"/>
    <n v="1"/>
    <n v="3"/>
    <n v="0"/>
    <n v="3"/>
    <m/>
  </r>
  <r>
    <x v="15"/>
    <x v="3"/>
    <d v="2025-08-16T00:00:00"/>
    <d v="2025-08-16T00:00:00"/>
    <s v="Engagement Party"/>
    <x v="0"/>
    <s v="Hall of State"/>
    <s v="3939 Grand Avenue"/>
    <n v="75210"/>
    <n v="1"/>
    <s v="X"/>
    <n v="105"/>
    <n v="105"/>
    <m/>
  </r>
  <r>
    <x v="16"/>
    <x v="0"/>
    <d v="2025-08-16T00:00:00"/>
    <d v="2025-08-16T00:00:00"/>
    <s v="Citywide Youth Program"/>
    <x v="0"/>
    <s v="Trinity River Audubon Center"/>
    <s v="6500 Great Trinity Forest Way"/>
    <n v="75217"/>
    <n v="1"/>
    <m/>
    <n v="26"/>
    <n v="26"/>
    <m/>
  </r>
  <r>
    <x v="45"/>
    <x v="3"/>
    <d v="2025-08-16T00:00:00"/>
    <d v="2025-08-16T00:00:00"/>
    <s v="Student/Parent Orientation"/>
    <x v="0"/>
    <s v="Lover's Lane UMC"/>
    <s v="9200 Inwood Rd"/>
    <n v="75220"/>
    <n v="1"/>
    <m/>
    <n v="300"/>
    <n v="300"/>
    <m/>
  </r>
  <r>
    <x v="24"/>
    <x v="0"/>
    <d v="2025-08-16T00:00:00"/>
    <d v="2025-08-16T00:00:00"/>
    <s v="TECH Truck "/>
    <x v="0"/>
    <s v="Fourth Avenue Church of Christ"/>
    <s v="3220 Park Row Ave, Dallas, TX 75210"/>
    <s v="75210"/>
    <n v="1"/>
    <n v="0"/>
    <n v="20"/>
    <n v="20"/>
    <m/>
  </r>
  <r>
    <x v="49"/>
    <x v="1"/>
    <d v="2025-08-16T00:00:00"/>
    <d v="2025-08-16T00:00:00"/>
    <s v="Bandan Koro Rehearsal "/>
    <x v="0"/>
    <s v="Sammons Center for the Arts"/>
    <s v="3630 Harry Hines Blvd"/>
    <n v="75219"/>
    <n v="1"/>
    <n v="0"/>
    <n v="20"/>
    <n v="20"/>
    <m/>
  </r>
  <r>
    <x v="49"/>
    <x v="0"/>
    <d v="2025-08-16T00:00:00"/>
    <d v="2025-08-16T00:00:00"/>
    <s v="BK Saturdays - Bandan Koro Community Class "/>
    <x v="0"/>
    <s v="Sammons Center for the Arts"/>
    <s v="3630 Harry Hines Blvd"/>
    <n v="75219"/>
    <n v="1"/>
    <n v="0"/>
    <n v="45"/>
    <n v="45"/>
    <m/>
  </r>
  <r>
    <x v="49"/>
    <x v="4"/>
    <d v="2025-08-16T00:00:00"/>
    <d v="2025-08-16T00:00:00"/>
    <s v="Summer Youth Arts Initiative"/>
    <x v="0"/>
    <s v="Sammons Center for the Arts"/>
    <s v="3630 Harry Hines Blvd"/>
    <n v="75219"/>
    <n v="1"/>
    <n v="0"/>
    <n v="20"/>
    <n v="20"/>
    <m/>
  </r>
  <r>
    <x v="26"/>
    <x v="3"/>
    <d v="2025-08-16T00:00:00"/>
    <d v="2025-08-16T00:00:00"/>
    <s v="Fairpark Walk Thru"/>
    <x v="0"/>
    <s v="Fair Park - TWM"/>
    <s v="3800 Parry Ave"/>
    <n v="75215"/>
    <n v="1"/>
    <n v="0"/>
    <n v="185"/>
    <n v="185"/>
    <m/>
  </r>
  <r>
    <x v="37"/>
    <x v="0"/>
    <d v="2025-08-16T00:00:00"/>
    <d v="2025-08-16T00:00:00"/>
    <s v="2425-186A Lyceum Series with Kim Nall: What Poets Can Learn From Photography"/>
    <x v="0"/>
    <s v="The Writer's Garret"/>
    <s v="215 S. Tyler St."/>
    <n v="75208"/>
    <n v="1"/>
    <n v="0"/>
    <n v="9"/>
    <n v="9"/>
    <m/>
  </r>
  <r>
    <x v="31"/>
    <x v="5"/>
    <d v="2025-08-16T00:00:00"/>
    <d v="2025-08-16T00:00:00"/>
    <s v="Guys and Dolls"/>
    <x v="0"/>
    <s v="Moody Performance Hall"/>
    <s v="2520 Flora Street"/>
    <n v="75201"/>
    <n v="2"/>
    <n v="1400"/>
    <n v="0"/>
    <n v="1400"/>
    <m/>
  </r>
  <r>
    <x v="32"/>
    <x v="8"/>
    <d v="2025-08-16T00:00:00"/>
    <d v="2025-08-16T00:00:00"/>
    <s v="USAFF co-presents Harry Potter series screening of &quot;Harry Potter and the Deathly Hallows: Part I&quot; (presented with the Angelika Dallas)"/>
    <x v="0"/>
    <s v="Angelika Film Center Dallas"/>
    <s v="5321 E Mockingbird Ln"/>
    <n v="75206"/>
    <n v="1"/>
    <n v="16"/>
    <n v="0"/>
    <n v="16"/>
    <m/>
  </r>
  <r>
    <x v="48"/>
    <x v="3"/>
    <d v="2025-08-17T00:00:00"/>
    <d v="2025-08-17T00:00:00"/>
    <s v="Multmedia Apprenticeship Program (MAP)"/>
    <x v="1"/>
    <s v="Zoom"/>
    <s v="-"/>
    <s v="-"/>
    <n v="1"/>
    <n v="0"/>
    <n v="9"/>
    <n v="9"/>
    <m/>
  </r>
  <r>
    <x v="39"/>
    <x v="1"/>
    <d v="2025-08-17T00:00:00"/>
    <d v="2025-08-17T00:00:00"/>
    <s v="Ensemble Rehearsals"/>
    <x v="0"/>
    <s v="Sammons Center for the Arts"/>
    <s v="3630 Harry Hines Blvd."/>
    <n v="75219"/>
    <n v="3"/>
    <n v="175"/>
    <n v="10"/>
    <n v="185"/>
    <m/>
  </r>
  <r>
    <x v="30"/>
    <x v="5"/>
    <d v="2025-08-17T00:00:00"/>
    <d v="2025-08-17T00:00:00"/>
    <s v="The Trade Reading"/>
    <x v="0"/>
    <s v="Theatre Too"/>
    <s v="2688 LaClede #120"/>
    <n v="75201"/>
    <n v="1"/>
    <m/>
    <n v="20"/>
    <n v="20"/>
    <m/>
  </r>
  <r>
    <x v="31"/>
    <x v="5"/>
    <d v="2025-08-17T00:00:00"/>
    <d v="2025-08-17T00:00:00"/>
    <s v="Guys and Dolls"/>
    <x v="0"/>
    <s v="Moody Performance Hall"/>
    <s v="2520 Flora Street"/>
    <n v="75201"/>
    <n v="1"/>
    <n v="800"/>
    <n v="0"/>
    <n v="800"/>
    <m/>
  </r>
  <r>
    <x v="46"/>
    <x v="4"/>
    <d v="2025-08-18T00:00:00"/>
    <d v="2025-08-28T00:00:00"/>
    <s v="Choral Music Education Initiative"/>
    <x v="1"/>
    <s v="Yvonne A. Ewell Townview Center"/>
    <s v="1201 E 8th St"/>
    <n v="75203"/>
    <n v="8"/>
    <n v="0"/>
    <n v="149"/>
    <n v="149"/>
    <m/>
  </r>
  <r>
    <x v="1"/>
    <x v="0"/>
    <d v="2025-08-18T00:00:00"/>
    <d v="2025-08-18T00:00:00"/>
    <s v="Streamliners ECRR"/>
    <x v="0"/>
    <s v="Bayles Elementary "/>
    <s v="2444 Telegraph Ave, Dallas, TX "/>
    <n v="75228"/>
    <n v="6"/>
    <m/>
    <n v="115"/>
    <n v="115"/>
    <m/>
  </r>
  <r>
    <x v="4"/>
    <x v="0"/>
    <d v="2025-08-18T00:00:00"/>
    <d v="2025-08-30T00:00:00"/>
    <s v="Trainee Class"/>
    <x v="0"/>
    <s v="Avant Chamber Ballet"/>
    <s v="2408 Farrington St"/>
    <n v="75207"/>
    <n v="12"/>
    <n v="5"/>
    <n v="30"/>
    <n v="35"/>
    <m/>
  </r>
  <r>
    <x v="4"/>
    <x v="1"/>
    <d v="2025-08-18T00:00:00"/>
    <d v="2025-08-30T00:00:00"/>
    <s v="Trainee Rehearsal"/>
    <x v="0"/>
    <s v="Avant Chamber Ballet"/>
    <s v="2408 Farrington St"/>
    <n v="75207"/>
    <n v="12"/>
    <n v="5"/>
    <n v="16"/>
    <n v="190"/>
    <m/>
  </r>
  <r>
    <x v="4"/>
    <x v="0"/>
    <d v="2025-08-18T00:00:00"/>
    <d v="2025-08-30T00:00:00"/>
    <s v="Outreach Pre-Pro Classes"/>
    <x v="0"/>
    <s v="Avant Chamber Ballet"/>
    <s v="2408 Farrington St"/>
    <n v="75207"/>
    <n v="20"/>
    <n v="0"/>
    <n v="12"/>
    <n v="12"/>
    <m/>
  </r>
  <r>
    <x v="5"/>
    <x v="2"/>
    <d v="2025-08-18T00:00:00"/>
    <d v="2025-08-23T00:00:00"/>
    <s v="BNTC Classes"/>
    <x v="0"/>
    <s v="BNT Studios"/>
    <s v="10675 E. Northwest Higway, Suite 2400"/>
    <n v="75238"/>
    <n v="18"/>
    <n v="52"/>
    <n v="15"/>
    <m/>
    <m/>
  </r>
  <r>
    <x v="5"/>
    <x v="2"/>
    <d v="2025-08-18T00:00:00"/>
    <d v="2025-08-23T00:00:00"/>
    <s v="Trainee Program"/>
    <x v="0"/>
    <s v="BNT Studios"/>
    <s v="10675 E. Northwest Higway, Suite 2400"/>
    <n v="75238"/>
    <n v="10"/>
    <n v="13"/>
    <n v="13"/>
    <m/>
    <m/>
  </r>
  <r>
    <x v="7"/>
    <x v="0"/>
    <d v="2025-08-18T00:00:00"/>
    <d v="2025-08-18T00:00:00"/>
    <s v="Thriving Minds After School"/>
    <x v="0"/>
    <s v="Lakewood Elementary School"/>
    <s v="3000 Hillbrook St"/>
    <n v="75214"/>
    <n v="1"/>
    <n v="0"/>
    <n v="43"/>
    <n v="43"/>
    <m/>
  </r>
  <r>
    <x v="7"/>
    <x v="0"/>
    <d v="2025-08-18T00:00:00"/>
    <d v="2025-08-18T00:00:00"/>
    <s v="Thriving Minds After School"/>
    <x v="0"/>
    <s v="Harry C. Withers Elementary School"/>
    <s v="3959 Northhaven Rd"/>
    <n v="75229"/>
    <n v="1"/>
    <n v="0"/>
    <n v="91"/>
    <n v="91"/>
    <m/>
  </r>
  <r>
    <x v="7"/>
    <x v="0"/>
    <d v="2025-08-18T00:00:00"/>
    <d v="2025-08-18T00:00:00"/>
    <s v="Thriving Minds After School"/>
    <x v="0"/>
    <s v="Prestonwood Montessori at E.D. Walker"/>
    <s v="5700 Wozencraft Dr"/>
    <s v=" 75230"/>
    <n v="1"/>
    <n v="0"/>
    <n v="64"/>
    <n v="64"/>
    <m/>
  </r>
  <r>
    <x v="7"/>
    <x v="0"/>
    <d v="2025-08-18T00:00:00"/>
    <d v="2025-08-18T00:00:00"/>
    <s v="Thriving Minds After School"/>
    <x v="0"/>
    <s v="Rosemont Lower School"/>
    <s v="1919 Stevens Forest Dr"/>
    <n v="75208"/>
    <n v="1"/>
    <n v="0"/>
    <n v="87"/>
    <n v="87"/>
    <m/>
  </r>
  <r>
    <x v="7"/>
    <x v="0"/>
    <d v="2025-08-18T00:00:00"/>
    <d v="2025-08-18T00:00:00"/>
    <s v="Thriving Minds After School"/>
    <x v="0"/>
    <s v="Rosemont Upper School"/>
    <s v="719 N Montclair Ave"/>
    <n v="75208"/>
    <n v="1"/>
    <n v="0"/>
    <n v="45"/>
    <n v="45"/>
    <m/>
  </r>
  <r>
    <x v="45"/>
    <x v="1"/>
    <d v="2025-08-18T00:00:00"/>
    <d v="2025-08-18T00:00:00"/>
    <s v="Regular Rehearsal"/>
    <x v="0"/>
    <s v="Lover's Lane UMC"/>
    <s v="9200 Inwood Rd"/>
    <n v="75220"/>
    <n v="1"/>
    <m/>
    <n v="132"/>
    <n v="132"/>
    <m/>
  </r>
  <r>
    <x v="38"/>
    <x v="0"/>
    <d v="2025-08-18T00:00:00"/>
    <d v="2025-08-18T00:00:00"/>
    <s v="Homer Out Loud"/>
    <x v="0"/>
    <s v="Deep Vellum"/>
    <s v="3000 S. Commerce"/>
    <n v="75226"/>
    <n v="20"/>
    <n v="0"/>
    <n v="20"/>
    <n v="20"/>
    <m/>
  </r>
  <r>
    <x v="19"/>
    <x v="9"/>
    <d v="2025-08-18T00:00:00"/>
    <d v="2025-08-18T00:00:00"/>
    <s v="Theater Tour"/>
    <x v="0"/>
    <s v="Forest Theater"/>
    <s v="1920 Martin Luther King Jr. Blvd."/>
    <n v="75215"/>
    <n v="1"/>
    <n v="0"/>
    <n v="1"/>
    <n v="1"/>
    <m/>
  </r>
  <r>
    <x v="48"/>
    <x v="3"/>
    <d v="2025-08-18T00:00:00"/>
    <d v="2025-08-18T00:00:00"/>
    <s v="Multmedia Apprenticeship Program (MAP)"/>
    <x v="0"/>
    <s v="Executive Suites"/>
    <s v="2904 Floyd St"/>
    <n v="75204"/>
    <n v="1"/>
    <n v="0"/>
    <n v="10"/>
    <n v="10"/>
    <m/>
  </r>
  <r>
    <x v="30"/>
    <x v="0"/>
    <d v="2025-08-18T00:00:00"/>
    <d v="2025-08-18T00:00:00"/>
    <s v="Fight Night (stage combat class)"/>
    <x v="0"/>
    <s v="NYAS"/>
    <s v="2688 LaClede #120"/>
    <n v="75201"/>
    <n v="1"/>
    <n v="10"/>
    <m/>
    <n v="10"/>
    <m/>
  </r>
  <r>
    <x v="32"/>
    <x v="8"/>
    <d v="2025-08-18T00:00:00"/>
    <d v="2025-08-18T00:00:00"/>
    <s v="USAFF co-presents Angelika in Black &amp; White film series screening of &quot;Roman Holiday&quot; (2 screenings) (presented with the Angelika Dallas)"/>
    <x v="0"/>
    <s v="Angelika Film Center Dallas"/>
    <s v="5321 E Mockingbird Ln"/>
    <n v="75206"/>
    <n v="2"/>
    <n v="240"/>
    <n v="0"/>
    <n v="240"/>
    <m/>
  </r>
  <r>
    <x v="44"/>
    <x v="0"/>
    <d v="2025-08-19T00:00:00"/>
    <d v="2025-08-19T00:00:00"/>
    <s v="Visual Artist Feedback "/>
    <x v="1"/>
    <s v="Zoom"/>
    <s v="N/A"/>
    <s v="N/A"/>
    <n v="1"/>
    <n v="1"/>
    <n v="0"/>
    <n v="1"/>
    <m/>
  </r>
  <r>
    <x v="18"/>
    <x v="0"/>
    <d v="2025-08-19T00:00:00"/>
    <d v="2025-08-19T00:00:00"/>
    <s v="Art as Art Therapy for Adults"/>
    <x v="0"/>
    <s v="La Cantera Arts Conservatory"/>
    <s v="1050 N Westmoreland #328"/>
    <n v="75211"/>
    <n v="1"/>
    <n v="0"/>
    <n v="5"/>
    <n v="5"/>
    <m/>
  </r>
  <r>
    <x v="0"/>
    <x v="0"/>
    <d v="2025-08-19T00:00:00"/>
    <d v="2025-08-19T00:00:00"/>
    <s v="Zumba Gold"/>
    <x v="1"/>
    <s v="Zoom"/>
    <s v="Online"/>
    <m/>
    <n v="1"/>
    <m/>
    <n v="1550"/>
    <n v="1550"/>
    <m/>
  </r>
  <r>
    <x v="43"/>
    <x v="5"/>
    <d v="2025-08-19T00:00:00"/>
    <d v="2025-08-19T00:00:00"/>
    <s v="Concerts for Seniors - Dallas Area"/>
    <x v="0"/>
    <s v="Bachman Therapeutic Recreation Center"/>
    <s v="2750 Bachman Dr."/>
    <s v="75220"/>
    <n v="1"/>
    <n v="30"/>
    <n v="30"/>
    <n v="60"/>
    <m/>
  </r>
  <r>
    <x v="43"/>
    <x v="5"/>
    <d v="2025-08-19T00:00:00"/>
    <d v="2025-08-19T00:00:00"/>
    <s v="Concerts for Seniors - Dallas Area"/>
    <x v="0"/>
    <s v="Bachman Therapeutic Recreation Center"/>
    <s v="2750 Bachman Dr."/>
    <s v="75220"/>
    <n v="1"/>
    <n v="30"/>
    <n v="30"/>
    <n v="60"/>
    <m/>
  </r>
  <r>
    <x v="30"/>
    <x v="3"/>
    <d v="2025-08-19T00:00:00"/>
    <d v="2025-08-19T00:00:00"/>
    <s v="Callbacks (Goblin Market)"/>
    <x v="1"/>
    <m/>
    <m/>
    <m/>
    <n v="1"/>
    <m/>
    <n v="2"/>
    <n v="2"/>
    <m/>
  </r>
  <r>
    <x v="44"/>
    <x v="2"/>
    <d v="2025-08-19T00:00:00"/>
    <d v="2025-08-19T00:00:00"/>
    <s v="Awaken Creativity Writers Group Dallas"/>
    <x v="0"/>
    <s v="Highland Park Presbyterian "/>
    <s v="3821 University Blvd"/>
    <n v="75205"/>
    <n v="1"/>
    <n v="6"/>
    <n v="2"/>
    <n v="8"/>
    <m/>
  </r>
  <r>
    <x v="0"/>
    <x v="1"/>
    <d v="2025-08-19T00:00:00"/>
    <d v="2025-08-19T00:00:00"/>
    <s v="ANMBF Professional Ballet Folklorico Company"/>
    <x v="0"/>
    <s v="Anita Martinez Recreation Center"/>
    <s v="3212 N Winnetka Ave, Dallas, TX"/>
    <n v="75212"/>
    <m/>
    <n v="11"/>
    <n v="0"/>
    <n v="11"/>
    <m/>
  </r>
  <r>
    <x v="7"/>
    <x v="0"/>
    <d v="2025-08-19T00:00:00"/>
    <d v="2025-08-19T00:00:00"/>
    <s v="Thriving Minds After School"/>
    <x v="0"/>
    <s v="Lakewood Elementary School"/>
    <s v="3000 Hillbrook St"/>
    <n v="75214"/>
    <n v="1"/>
    <n v="0"/>
    <n v="46"/>
    <n v="46"/>
    <m/>
  </r>
  <r>
    <x v="7"/>
    <x v="0"/>
    <d v="2025-08-19T00:00:00"/>
    <d v="2025-08-19T00:00:00"/>
    <s v="Thriving Minds After School"/>
    <x v="0"/>
    <s v="Harry C. Withers Elementary School"/>
    <s v="3959 Northhaven Rd"/>
    <n v="75229"/>
    <n v="1"/>
    <n v="0"/>
    <n v="91"/>
    <n v="91"/>
    <m/>
  </r>
  <r>
    <x v="7"/>
    <x v="0"/>
    <d v="2025-08-19T00:00:00"/>
    <d v="2025-08-19T00:00:00"/>
    <s v="Thriving Minds After School"/>
    <x v="0"/>
    <s v="Prestonwood Montessori at E.D. Walker"/>
    <s v="5700 Wozencraft Dr"/>
    <s v=" 75230"/>
    <n v="1"/>
    <n v="0"/>
    <n v="60"/>
    <n v="60"/>
    <m/>
  </r>
  <r>
    <x v="7"/>
    <x v="0"/>
    <d v="2025-08-19T00:00:00"/>
    <d v="2025-08-19T00:00:00"/>
    <s v="Thriving Minds After School"/>
    <x v="0"/>
    <s v="Rosemont Lower School"/>
    <s v="1919 Stevens Forest Dr"/>
    <n v="75208"/>
    <n v="1"/>
    <n v="0"/>
    <n v="78"/>
    <n v="78"/>
    <m/>
  </r>
  <r>
    <x v="7"/>
    <x v="0"/>
    <d v="2025-08-19T00:00:00"/>
    <d v="2025-08-19T00:00:00"/>
    <s v="Thriving Minds After School"/>
    <x v="0"/>
    <s v="Rosemont Upper School"/>
    <s v="719 N Montclair Ave"/>
    <n v="75208"/>
    <n v="1"/>
    <n v="0"/>
    <n v="48"/>
    <n v="48"/>
    <m/>
  </r>
  <r>
    <x v="15"/>
    <x v="3"/>
    <d v="2025-08-19T00:00:00"/>
    <d v="2025-08-19T00:00:00"/>
    <s v="Jazz Perfomance"/>
    <x v="0"/>
    <s v="Hall of State"/>
    <s v="3939 Grand Avenue"/>
    <n v="75210"/>
    <n v="1"/>
    <s v="X"/>
    <n v="175"/>
    <n v="175"/>
    <m/>
  </r>
  <r>
    <x v="15"/>
    <x v="3"/>
    <d v="2025-08-19T00:00:00"/>
    <d v="2025-08-19T00:00:00"/>
    <s v="Board Orientation"/>
    <x v="0"/>
    <s v="Hall of State"/>
    <s v="3939 Grand Avenue"/>
    <n v="75210"/>
    <n v="1"/>
    <s v="X"/>
    <n v="2"/>
    <n v="2"/>
    <m/>
  </r>
  <r>
    <x v="48"/>
    <x v="3"/>
    <d v="2025-08-19T00:00:00"/>
    <d v="2025-08-19T00:00:00"/>
    <s v="PFF Youth Leadership Program"/>
    <x v="0"/>
    <s v="Gloria's"/>
    <s v="3223 Lemmon Ave"/>
    <n v="75204"/>
    <n v="1"/>
    <n v="0"/>
    <n v="4"/>
    <n v="4"/>
    <m/>
  </r>
  <r>
    <x v="30"/>
    <x v="3"/>
    <d v="2025-08-19T00:00:00"/>
    <d v="2025-08-19T00:00:00"/>
    <s v="Callbacks (Goblin Market)"/>
    <x v="0"/>
    <s v="Theatre Too"/>
    <s v="2688 LaClede #120"/>
    <n v="75201"/>
    <n v="1"/>
    <m/>
    <n v="10"/>
    <n v="10"/>
    <m/>
  </r>
  <r>
    <x v="31"/>
    <x v="1"/>
    <d v="2025-08-19T00:00:00"/>
    <d v="2025-08-19T00:00:00"/>
    <s v="Groundless Ground Rehearsal"/>
    <x v="0"/>
    <s v="First Presbyterian Church"/>
    <s v="1835 Young Street"/>
    <n v="75201"/>
    <n v="1"/>
    <n v="200"/>
    <n v="0"/>
    <n v="200"/>
    <m/>
  </r>
  <r>
    <x v="32"/>
    <x v="8"/>
    <d v="2025-08-19T00:00:00"/>
    <d v="2025-08-19T00:00:00"/>
    <s v="USAFF co-presents Harry Potter series screening of &quot;Harry Potter and the Deathly Hallows: Part 2&quot; (presented with the Angelika Dallas)"/>
    <x v="0"/>
    <s v="Angelika Film Center Dallas"/>
    <s v="5321 E Mockingbird Ln"/>
    <n v="75206"/>
    <n v="1"/>
    <n v="41"/>
    <n v="0"/>
    <n v="41"/>
    <m/>
  </r>
  <r>
    <x v="0"/>
    <x v="0"/>
    <d v="2025-08-20T00:00:00"/>
    <d v="2025-08-20T00:00:00"/>
    <s v="ANMBF Dance Academy Senior Ballet Folklorico 12:30 PM"/>
    <x v="0"/>
    <s v="Anita Martinez Recreation Center"/>
    <s v="3212 N Winnetka Ave, Dallas, TX"/>
    <n v="75212"/>
    <n v="1"/>
    <n v="3"/>
    <n v="0"/>
    <n v="3"/>
    <m/>
  </r>
  <r>
    <x v="0"/>
    <x v="1"/>
    <d v="2025-08-20T00:00:00"/>
    <d v="2025-08-20T00:00:00"/>
    <s v="ANMBF Junior Professional Company"/>
    <x v="0"/>
    <s v="Anita Martinez Recreation Center"/>
    <s v="3212 N Winnetka Ave, Dallas, TX"/>
    <n v="75212"/>
    <n v="1"/>
    <n v="11"/>
    <n v="0"/>
    <n v="11"/>
    <m/>
  </r>
  <r>
    <x v="1"/>
    <x v="0"/>
    <d v="2025-08-20T00:00:00"/>
    <d v="2025-08-20T00:00:00"/>
    <s v="Streamliners Enrichment"/>
    <x v="0"/>
    <s v="Bayles Elementary "/>
    <s v="2444 Telegraph Ave, Dallas, TX "/>
    <n v="75228"/>
    <n v="6"/>
    <m/>
    <n v="115"/>
    <n v="115"/>
    <m/>
  </r>
  <r>
    <x v="7"/>
    <x v="0"/>
    <d v="2025-08-20T00:00:00"/>
    <d v="2025-08-20T00:00:00"/>
    <s v="Thriving Minds After School"/>
    <x v="0"/>
    <s v="Lakewood Elementary School"/>
    <s v="3000 Hillbrook St"/>
    <n v="75214"/>
    <n v="1"/>
    <n v="0"/>
    <n v="47"/>
    <n v="47"/>
    <m/>
  </r>
  <r>
    <x v="7"/>
    <x v="0"/>
    <d v="2025-08-20T00:00:00"/>
    <d v="2025-08-20T00:00:00"/>
    <s v="Thriving Minds After School"/>
    <x v="0"/>
    <s v="Harry C. Withers Elementary School"/>
    <s v="3959 Northhaven Rd"/>
    <n v="75229"/>
    <n v="1"/>
    <n v="0"/>
    <n v="96"/>
    <n v="96"/>
    <m/>
  </r>
  <r>
    <x v="7"/>
    <x v="0"/>
    <d v="2025-08-20T00:00:00"/>
    <d v="2025-08-20T00:00:00"/>
    <s v="Thriving Minds After School"/>
    <x v="0"/>
    <s v="Prestonwood Montessori at E.D. Walker"/>
    <s v="5700 Wozencraft Dr"/>
    <s v=" 75230"/>
    <n v="1"/>
    <n v="0"/>
    <n v="67"/>
    <n v="67"/>
    <m/>
  </r>
  <r>
    <x v="7"/>
    <x v="0"/>
    <d v="2025-08-20T00:00:00"/>
    <d v="2025-08-20T00:00:00"/>
    <s v="Thriving Minds After School"/>
    <x v="0"/>
    <s v="Rosemont Lower School"/>
    <s v="1919 Stevens Forest Dr"/>
    <n v="75208"/>
    <n v="1"/>
    <n v="0"/>
    <n v="90"/>
    <n v="90"/>
    <m/>
  </r>
  <r>
    <x v="7"/>
    <x v="0"/>
    <d v="2025-08-20T00:00:00"/>
    <d v="2025-08-20T00:00:00"/>
    <s v="Thriving Minds After School"/>
    <x v="0"/>
    <s v="Rosemont Upper School"/>
    <s v="719 N Montclair Ave"/>
    <n v="75208"/>
    <n v="1"/>
    <n v="0"/>
    <n v="45"/>
    <n v="45"/>
    <m/>
  </r>
  <r>
    <x v="15"/>
    <x v="3"/>
    <d v="2025-08-20T00:00:00"/>
    <d v="2025-08-20T00:00:00"/>
    <s v="Photo Shoot-D Magazine"/>
    <x v="0"/>
    <s v="Hall of State"/>
    <s v="3939 Grand Avenue"/>
    <n v="75210"/>
    <n v="1"/>
    <s v="X"/>
    <n v="15"/>
    <n v="15"/>
    <m/>
  </r>
  <r>
    <x v="48"/>
    <x v="3"/>
    <d v="2025-08-20T00:00:00"/>
    <d v="2025-08-20T00:00:00"/>
    <s v="Exhibition of Visions Labs"/>
    <x v="0"/>
    <s v="Executive Suites"/>
    <s v="2904 Floyd St"/>
    <n v="75204"/>
    <n v="1"/>
    <n v="0"/>
    <n v="10"/>
    <n v="10"/>
    <m/>
  </r>
  <r>
    <x v="37"/>
    <x v="0"/>
    <d v="2025-08-20T00:00:00"/>
    <d v="2025-08-20T00:00:00"/>
    <s v="Poetry Stone Soup"/>
    <x v="0"/>
    <s v="Half Price Books "/>
    <s v="5803 Northwest Highway"/>
    <n v="75231"/>
    <n v="1"/>
    <n v="0"/>
    <n v="11"/>
    <n v="11"/>
    <m/>
  </r>
  <r>
    <x v="32"/>
    <x v="8"/>
    <d v="2025-08-20T00:00:00"/>
    <d v="2025-08-20T00:00:00"/>
    <s v="USAFF co-presents Yours Sincerely, Jane Austen film series screening of &quot;Emma&quot; (2 screenings) (presented with the Angelika Dallas)"/>
    <x v="0"/>
    <s v="Angelika Film Center Dallas"/>
    <s v="5321 E Mockingbird Ln"/>
    <n v="75206"/>
    <n v="2"/>
    <n v="85"/>
    <n v="0"/>
    <n v="85"/>
    <m/>
  </r>
  <r>
    <x v="44"/>
    <x v="5"/>
    <d v="2025-08-21T00:00:00"/>
    <d v="2025-08-21T00:00:00"/>
    <s v="Origin Closing Session"/>
    <x v="0"/>
    <s v="All Saints Dallas"/>
    <s v="901 S Ervay st"/>
    <n v="75201"/>
    <n v="1"/>
    <n v="148"/>
    <n v="0"/>
    <n v="148"/>
    <m/>
  </r>
  <r>
    <x v="0"/>
    <x v="1"/>
    <d v="2025-08-21T00:00:00"/>
    <d v="2025-08-21T00:00:00"/>
    <s v="ANMBF Children's Professional Company"/>
    <x v="0"/>
    <s v="Anita Martinez Recreation Center"/>
    <s v="3212 N Winnetka Ave, Dallas, TX"/>
    <n v="75212"/>
    <n v="1"/>
    <n v="16"/>
    <n v="0"/>
    <n v="16"/>
    <m/>
  </r>
  <r>
    <x v="7"/>
    <x v="0"/>
    <d v="2025-08-21T00:00:00"/>
    <d v="2025-08-21T00:00:00"/>
    <s v="ECE Best Practices 301"/>
    <x v="0"/>
    <s v="Big Thought HQ"/>
    <s v="1409 Botham Jean Blvd., Suite 1015"/>
    <n v="75215"/>
    <n v="1"/>
    <n v="0"/>
    <n v="5"/>
    <n v="5"/>
    <m/>
  </r>
  <r>
    <x v="7"/>
    <x v="0"/>
    <d v="2025-08-21T00:00:00"/>
    <d v="2025-08-21T00:00:00"/>
    <s v="Lesson Planning"/>
    <x v="0"/>
    <s v="Big Thought HQ"/>
    <s v="1409 Botham Jean Blvd., Suite 1015"/>
    <n v="75215"/>
    <n v="1"/>
    <n v="0"/>
    <n v="13"/>
    <n v="13"/>
    <m/>
  </r>
  <r>
    <x v="34"/>
    <x v="10"/>
    <s v="N/A"/>
    <s v="N/A"/>
    <s v="NO EVENTS SEPT 2025"/>
    <x v="2"/>
    <m/>
    <m/>
    <m/>
    <m/>
    <m/>
    <m/>
    <m/>
    <m/>
  </r>
  <r>
    <x v="7"/>
    <x v="0"/>
    <d v="2025-08-21T00:00:00"/>
    <d v="2025-08-21T00:00:00"/>
    <s v="Creative Solutions"/>
    <x v="0"/>
    <s v="Medlock"/>
    <s v="1566 E. Langdon Rd"/>
    <n v="75241"/>
    <n v="1"/>
    <n v="0"/>
    <n v="6"/>
    <n v="6"/>
    <m/>
  </r>
  <r>
    <x v="7"/>
    <x v="0"/>
    <d v="2025-08-21T00:00:00"/>
    <d v="2025-08-21T00:00:00"/>
    <s v="Thriving Minds After School"/>
    <x v="0"/>
    <s v="Lakewood Elementary School"/>
    <s v="3000 Hillbrook St"/>
    <n v="75214"/>
    <n v="1"/>
    <n v="0"/>
    <n v="47"/>
    <n v="47"/>
    <m/>
  </r>
  <r>
    <x v="7"/>
    <x v="0"/>
    <d v="2025-08-21T00:00:00"/>
    <d v="2025-08-21T00:00:00"/>
    <s v="Thriving Minds After School"/>
    <x v="0"/>
    <s v="Harry C. Withers Elementary School"/>
    <s v="3959 Northhaven Rd"/>
    <n v="75229"/>
    <n v="1"/>
    <n v="0"/>
    <n v="95"/>
    <n v="95"/>
    <m/>
  </r>
  <r>
    <x v="7"/>
    <x v="0"/>
    <d v="2025-08-21T00:00:00"/>
    <d v="2025-08-21T00:00:00"/>
    <s v="Thriving Minds After School"/>
    <x v="0"/>
    <s v="Prestonwood Montessori at E.D. Walker"/>
    <s v="5700 Wozencraft Dr"/>
    <s v=" 75230"/>
    <n v="1"/>
    <n v="0"/>
    <n v="63"/>
    <n v="63"/>
    <m/>
  </r>
  <r>
    <x v="19"/>
    <x v="3"/>
    <d v="2025-08-21T00:00:00"/>
    <d v="2025-08-21T00:00:00"/>
    <s v="Community Meeting"/>
    <x v="0"/>
    <s v="Forest Forward Admin Building"/>
    <s v="1921 Martin Luther King Jr. Blvd."/>
    <n v="75215"/>
    <n v="1"/>
    <n v="0"/>
    <n v="97"/>
    <n v="97"/>
    <m/>
  </r>
  <r>
    <x v="22"/>
    <x v="3"/>
    <d v="2025-08-21T00:00:00"/>
    <d v="2025-08-21T00:00:00"/>
    <s v="Yoga in the Garden"/>
    <x v="0"/>
    <s v="Nasher Sculpture Center"/>
    <s v="2001 Flora St. "/>
    <n v="75201"/>
    <n v="1"/>
    <n v="22"/>
    <m/>
    <n v="22"/>
    <m/>
  </r>
  <r>
    <x v="48"/>
    <x v="3"/>
    <d v="2025-08-21T00:00:00"/>
    <d v="2025-08-21T00:00:00"/>
    <s v="PFF Youth Leadership Program"/>
    <x v="0"/>
    <s v="Ascension"/>
    <s v="1621 Oak Lawn"/>
    <n v="75207"/>
    <n v="1"/>
    <n v="0"/>
    <n v="5"/>
    <n v="5"/>
    <m/>
  </r>
  <r>
    <x v="26"/>
    <x v="1"/>
    <d v="2025-08-21T00:00:00"/>
    <d v="2025-08-21T00:00:00"/>
    <s v="Gaye Arbuckle Rehearsal"/>
    <x v="0"/>
    <s v="TBAAL "/>
    <s v="1309 Canton Street"/>
    <n v="75202"/>
    <n v="1"/>
    <n v="0"/>
    <n v="14"/>
    <n v="14"/>
    <m/>
  </r>
  <r>
    <x v="26"/>
    <x v="3"/>
    <d v="2025-08-21T00:00:00"/>
    <d v="2025-08-21T00:00:00"/>
    <s v="RFJF Voliunteer Meeting"/>
    <x v="0"/>
    <s v="TBAAL "/>
    <s v="1309 Canton Street"/>
    <n v="75202"/>
    <n v="1"/>
    <n v="0"/>
    <n v="139"/>
    <n v="139"/>
    <m/>
  </r>
  <r>
    <x v="26"/>
    <x v="3"/>
    <d v="2025-08-21T00:00:00"/>
    <d v="2025-08-21T00:00:00"/>
    <s v="RFJF  Team Meeting"/>
    <x v="0"/>
    <s v="TBAAL "/>
    <s v="1309 Canton Street"/>
    <n v="75202"/>
    <n v="1"/>
    <n v="0"/>
    <n v="138"/>
    <n v="138"/>
    <m/>
  </r>
  <r>
    <x v="26"/>
    <x v="3"/>
    <d v="2025-08-21T00:00:00"/>
    <d v="2025-08-21T00:00:00"/>
    <s v="KAI Mtg."/>
    <x v="0"/>
    <s v="TBAAL "/>
    <s v="1309 Canton Street"/>
    <n v="75202"/>
    <n v="1"/>
    <n v="0"/>
    <n v="18"/>
    <n v="18"/>
    <m/>
  </r>
  <r>
    <x v="30"/>
    <x v="0"/>
    <d v="2025-08-21T00:00:00"/>
    <d v="2025-08-21T00:00:00"/>
    <s v="Intro to Space for Booker T Students"/>
    <x v="0"/>
    <s v="Theatre Three (whole building)"/>
    <s v="2688 LaClede #120"/>
    <n v="75201"/>
    <n v="1"/>
    <m/>
    <n v="26"/>
    <n v="26"/>
    <m/>
  </r>
  <r>
    <x v="18"/>
    <x v="5"/>
    <d v="2025-08-22T00:00:00"/>
    <d v="2025-08-22T00:00:00"/>
    <s v="Open Mic Night "/>
    <x v="0"/>
    <s v="La Cantera Arts Conservatory"/>
    <s v="1050 N Westmoreland #328"/>
    <n v="75211"/>
    <n v="1"/>
    <n v="0"/>
    <n v="15"/>
    <n v="15"/>
    <m/>
  </r>
  <r>
    <x v="43"/>
    <x v="5"/>
    <d v="2025-08-22T00:00:00"/>
    <d v="2025-08-22T00:00:00"/>
    <s v="Concerts for Hospitals - Dallas Area"/>
    <x v="0"/>
    <s v="Parkland Hospital: Moody Outpatient Center"/>
    <s v="5151 Maple Avenue"/>
    <s v="75235"/>
    <n v="1"/>
    <n v="35"/>
    <n v="35"/>
    <n v="70"/>
    <m/>
  </r>
  <r>
    <x v="43"/>
    <x v="5"/>
    <d v="2025-08-22T00:00:00"/>
    <d v="2025-08-22T00:00:00"/>
    <s v="Concerts for Hospitals - Dallas Area"/>
    <x v="0"/>
    <s v="Parkland Hospital: Moody Outpatient Center"/>
    <s v="5151 Maple Avenue"/>
    <s v="75235"/>
    <n v="1"/>
    <n v="35"/>
    <n v="35"/>
    <n v="70"/>
    <m/>
  </r>
  <r>
    <x v="43"/>
    <x v="5"/>
    <d v="2025-08-22T00:00:00"/>
    <d v="2025-08-22T00:00:00"/>
    <s v="Concerts for Seniors - Dallas Area"/>
    <x v="0"/>
    <s v="Brentwood Place Two"/>
    <s v="3505 South Buckner"/>
    <s v="75227"/>
    <n v="1"/>
    <n v="27"/>
    <n v="27"/>
    <n v="54"/>
    <m/>
  </r>
  <r>
    <x v="43"/>
    <x v="5"/>
    <d v="2025-08-22T00:00:00"/>
    <d v="2025-08-22T00:00:00"/>
    <s v="Concerts for Seniors - Dallas Area"/>
    <x v="0"/>
    <s v="Brentwood Place Two"/>
    <s v="3505 South Buckner"/>
    <s v="75227"/>
    <n v="1"/>
    <n v="27"/>
    <n v="27"/>
    <n v="54"/>
    <m/>
  </r>
  <r>
    <x v="43"/>
    <x v="5"/>
    <d v="2025-08-22T00:00:00"/>
    <d v="2025-08-22T00:00:00"/>
    <s v="Concerts for Seniors - Dallas Area"/>
    <x v="0"/>
    <s v="Willie B. Johnson Senior Center"/>
    <s v="12225 Willowdell Drive"/>
    <s v="75243"/>
    <n v="1"/>
    <n v="55"/>
    <n v="55"/>
    <n v="110"/>
    <m/>
  </r>
  <r>
    <x v="43"/>
    <x v="5"/>
    <d v="2025-08-22T00:00:00"/>
    <d v="2025-08-22T00:00:00"/>
    <s v="Concerts for Seniors - Dallas Area"/>
    <x v="0"/>
    <s v="Willie B. Johnson Senior Center"/>
    <s v="12225 Willowdell Drive"/>
    <s v="75243"/>
    <n v="1"/>
    <n v="55"/>
    <n v="55"/>
    <n v="110"/>
    <m/>
  </r>
  <r>
    <x v="43"/>
    <x v="5"/>
    <d v="2025-08-22T00:00:00"/>
    <d v="2025-08-22T00:00:00"/>
    <s v="Concerts for Seniors - Dallas Area"/>
    <x v="0"/>
    <s v="Parkland Hospital: Moody Outpatient Center"/>
    <s v="5151 Maple Avenue"/>
    <s v="75235"/>
    <n v="1"/>
    <n v="35"/>
    <n v="35"/>
    <n v="70"/>
    <m/>
  </r>
  <r>
    <x v="48"/>
    <x v="3"/>
    <d v="2025-08-22T00:00:00"/>
    <d v="2025-08-22T00:00:00"/>
    <s v="Pegasus Presents"/>
    <x v="1"/>
    <s v="Zoom"/>
    <s v="-"/>
    <s v="-"/>
    <n v="1"/>
    <n v="0"/>
    <n v="5"/>
    <n v="5"/>
    <m/>
  </r>
  <r>
    <x v="44"/>
    <x v="5"/>
    <d v="2025-08-22T00:00:00"/>
    <d v="2025-08-22T00:00:00"/>
    <s v="Community Breakfast with Songwriter, Jon Guerra"/>
    <x v="0"/>
    <s v="All Saints Dallas"/>
    <s v="901 S Ervay st"/>
    <n v="75201"/>
    <n v="1"/>
    <n v="0"/>
    <n v="22"/>
    <n v="22"/>
    <m/>
  </r>
  <r>
    <x v="3"/>
    <x v="5"/>
    <d v="2025-08-22T00:00:00"/>
    <d v="2025-08-23T00:00:00"/>
    <s v="Prism Movement: Deaf Variety Show"/>
    <x v="0"/>
    <n v="723"/>
    <s v="723 Fort Wort Avenue"/>
    <n v="75208"/>
    <n v="2"/>
    <n v="103"/>
    <n v="0"/>
    <n v="103"/>
    <m/>
  </r>
  <r>
    <x v="7"/>
    <x v="0"/>
    <d v="2025-08-22T00:00:00"/>
    <d v="2025-08-22T00:00:00"/>
    <s v="Creative Solutions"/>
    <x v="0"/>
    <s v="Medlock"/>
    <s v="1566 E. Langdon Rd"/>
    <n v="75241"/>
    <n v="1"/>
    <n v="0"/>
    <n v="6"/>
    <n v="6"/>
    <m/>
  </r>
  <r>
    <x v="7"/>
    <x v="0"/>
    <d v="2025-08-22T00:00:00"/>
    <d v="2025-08-22T00:00:00"/>
    <s v="Thriving Minds After School"/>
    <x v="0"/>
    <s v="Lakewood Elementary School"/>
    <s v="3000 Hillbrook St"/>
    <n v="75214"/>
    <n v="1"/>
    <n v="0"/>
    <n v="35"/>
    <n v="35"/>
    <m/>
  </r>
  <r>
    <x v="7"/>
    <x v="0"/>
    <d v="2025-08-22T00:00:00"/>
    <d v="2025-08-22T00:00:00"/>
    <s v="Thriving Minds After School"/>
    <x v="0"/>
    <s v="Harry C. Withers Elementary School"/>
    <s v="3959 Northhaven Rd"/>
    <n v="75229"/>
    <n v="1"/>
    <n v="0"/>
    <n v="95"/>
    <n v="95"/>
    <m/>
  </r>
  <r>
    <x v="7"/>
    <x v="0"/>
    <d v="2025-08-22T00:00:00"/>
    <d v="2025-08-22T00:00:00"/>
    <s v="Thriving Minds After School"/>
    <x v="0"/>
    <s v="Prestonwood Montessori at E.D. Walker"/>
    <s v="5700 Wozencraft Dr"/>
    <s v=" 75230"/>
    <n v="1"/>
    <n v="0"/>
    <n v="57"/>
    <n v="57"/>
    <m/>
  </r>
  <r>
    <x v="7"/>
    <x v="0"/>
    <d v="2025-08-22T00:00:00"/>
    <d v="2025-08-22T00:00:00"/>
    <s v="Thriving Minds After School"/>
    <x v="0"/>
    <s v="Rosemont Lower School"/>
    <s v="1919 Stevens Forest Dr"/>
    <n v="75208"/>
    <n v="1"/>
    <n v="0"/>
    <n v="86"/>
    <n v="86"/>
    <m/>
  </r>
  <r>
    <x v="7"/>
    <x v="0"/>
    <d v="2025-08-22T00:00:00"/>
    <d v="2025-08-22T00:00:00"/>
    <s v="Thriving Minds After School"/>
    <x v="0"/>
    <s v="Rosemont Upper School"/>
    <s v="719 N Montclair Ave"/>
    <n v="75208"/>
    <n v="1"/>
    <n v="0"/>
    <n v="42"/>
    <n v="42"/>
    <m/>
  </r>
  <r>
    <x v="14"/>
    <x v="9"/>
    <d v="2025-08-22T00:00:00"/>
    <d v="2025-08-22T00:00:00"/>
    <s v="Gallery talk"/>
    <x v="0"/>
    <s v="The Sixth Floor Museum at Dealey Plaza"/>
    <s v="411 Elm Street"/>
    <n v="75204"/>
    <n v="1"/>
    <n v="8"/>
    <n v="0"/>
    <n v="8"/>
    <m/>
  </r>
  <r>
    <x v="15"/>
    <x v="3"/>
    <d v="2025-08-22T00:00:00"/>
    <d v="2025-08-22T00:00:00"/>
    <s v="Board Orientation"/>
    <x v="0"/>
    <s v="Hall of State"/>
    <s v="3939 Grand Avenue"/>
    <n v="75210"/>
    <n v="1"/>
    <s v="X"/>
    <n v="3"/>
    <n v="3"/>
    <m/>
  </r>
  <r>
    <x v="16"/>
    <x v="0"/>
    <d v="2025-08-22T00:00:00"/>
    <d v="2025-08-22T00:00:00"/>
    <s v="Go van Gogh"/>
    <x v="0"/>
    <s v="Dallas Museum of Art"/>
    <s v="1717 N Harwood"/>
    <n v="75201"/>
    <n v="1"/>
    <m/>
    <n v="16"/>
    <n v="16"/>
    <m/>
  </r>
  <r>
    <x v="19"/>
    <x v="9"/>
    <d v="2025-08-22T00:00:00"/>
    <d v="2025-08-22T00:00:00"/>
    <s v="Theater Tour"/>
    <x v="0"/>
    <s v="Forest Theater"/>
    <s v="1920 Martin Luther King Jr. Blvd."/>
    <n v="75215"/>
    <n v="1"/>
    <n v="0"/>
    <n v="1"/>
    <n v="1"/>
    <m/>
  </r>
  <r>
    <x v="48"/>
    <x v="3"/>
    <d v="2025-08-22T00:00:00"/>
    <d v="2025-08-22T00:00:00"/>
    <s v="Multmedia Apprenticeship Program (MAP)"/>
    <x v="0"/>
    <s v="Executive Suites"/>
    <s v="2904 Floyd St"/>
    <n v="75204"/>
    <n v="1"/>
    <n v="0"/>
    <n v="12"/>
    <n v="12"/>
    <m/>
  </r>
  <r>
    <x v="41"/>
    <x v="0"/>
    <d v="2025-08-22T00:00:00"/>
    <d v="2025-08-22T00:00:00"/>
    <s v="PatioLive!"/>
    <x v="0"/>
    <s v="Belmont Senior Living"/>
    <s v="3535 N Hall Street"/>
    <n v="75219"/>
    <n v="1"/>
    <m/>
    <n v="19"/>
    <n v="19"/>
    <m/>
  </r>
  <r>
    <x v="46"/>
    <x v="4"/>
    <d v="2025-08-22T00:00:00"/>
    <d v="2025-08-28T00:00:00"/>
    <s v="Choral Music Education Initiative"/>
    <x v="0"/>
    <s v="W.E. Greiner Exploratory Arts Academy"/>
    <s v="501 S Edgefield Ave"/>
    <n v="75208"/>
    <n v="3"/>
    <n v="0"/>
    <n v="237"/>
    <n v="237"/>
    <m/>
  </r>
  <r>
    <x v="37"/>
    <x v="0"/>
    <d v="2025-08-23T00:00:00"/>
    <d v="2025-08-23T00:00:00"/>
    <s v="Saturday Stone Soup"/>
    <x v="1"/>
    <s v="Virtual"/>
    <s v="Virtual"/>
    <s v="Virtual"/>
    <n v="1"/>
    <n v="0"/>
    <n v="7"/>
    <n v="7"/>
    <m/>
  </r>
  <r>
    <x v="0"/>
    <x v="1"/>
    <d v="2025-08-23T00:00:00"/>
    <d v="2025-08-23T00:00:00"/>
    <s v="ANMBF Mini Professional Ballet Folklorico Company 9:30 AM"/>
    <x v="0"/>
    <s v="Anita Martinez Recreation Center"/>
    <s v="3212 N Winnetka Ave, Dallas, TX"/>
    <n v="75212"/>
    <n v="1"/>
    <n v="9"/>
    <n v="0"/>
    <n v="9"/>
    <m/>
  </r>
  <r>
    <x v="0"/>
    <x v="0"/>
    <d v="2025-08-23T00:00:00"/>
    <d v="2025-08-23T00:00:00"/>
    <s v="ANMBF Dance Academy Ballet Folklorico Toddlers 9:30 AM"/>
    <x v="0"/>
    <s v="Anita Martinez Recreation Center"/>
    <s v="3212 N Winnetka Ave, Dallas, TX"/>
    <n v="75212"/>
    <n v="1"/>
    <n v="22"/>
    <n v="0"/>
    <n v="22"/>
    <m/>
  </r>
  <r>
    <x v="0"/>
    <x v="0"/>
    <d v="2025-08-23T00:00:00"/>
    <d v="2025-08-23T00:00:00"/>
    <s v="ANMBF Dance Academy Classical Ballet Kids 9:30 AM"/>
    <x v="0"/>
    <s v="Anita Martinez Recreation Center"/>
    <s v="3212 N Winnetka Ave, Dallas, TX"/>
    <n v="75212"/>
    <n v="1"/>
    <n v="13"/>
    <n v="0"/>
    <n v="13"/>
    <m/>
  </r>
  <r>
    <x v="0"/>
    <x v="0"/>
    <d v="2025-08-23T00:00:00"/>
    <d v="2025-08-23T00:00:00"/>
    <s v="ANMBF Dance Academy Ballet Folklorico Kids 10:30 AM"/>
    <x v="0"/>
    <s v="Anita Martinez Recreation Center"/>
    <s v="3212 N Winnetka Ave, Dallas, TX"/>
    <n v="75212"/>
    <n v="1"/>
    <n v="25"/>
    <n v="0"/>
    <n v="25"/>
    <m/>
  </r>
  <r>
    <x v="0"/>
    <x v="0"/>
    <d v="2025-08-23T00:00:00"/>
    <d v="2025-08-23T00:00:00"/>
    <s v="ANMBF Dance Academy Classical Ballet Toddlers 9:30 AM"/>
    <x v="0"/>
    <s v="Anita Martinez Recreation Center"/>
    <s v="3212 N Winnetka Ave, Dallas, TX"/>
    <n v="75212"/>
    <n v="1"/>
    <n v="6"/>
    <n v="0"/>
    <n v="6"/>
    <m/>
  </r>
  <r>
    <x v="0"/>
    <x v="0"/>
    <d v="2025-08-23T00:00:00"/>
    <d v="2025-08-23T00:00:00"/>
    <s v="ANMBF Dance Academy Ballet Folklorico Kids I 11:30 AM"/>
    <x v="0"/>
    <s v="Anita Martinez Recreation Center"/>
    <s v="3212 N Winnetka Ave, Dallas, TX"/>
    <n v="75212"/>
    <n v="1"/>
    <n v="5"/>
    <n v="0"/>
    <n v="5"/>
    <m/>
  </r>
  <r>
    <x v="0"/>
    <x v="0"/>
    <d v="2025-08-23T00:00:00"/>
    <d v="2025-08-23T00:00:00"/>
    <s v="ANMBF Dance Academy Ballet Folklorico Teen and Adult Beginner 11:30 AM"/>
    <x v="0"/>
    <s v="Anita Martinez Recreation Center"/>
    <s v="3212 N Winnetka Ave, Dallas, TX"/>
    <n v="75212"/>
    <n v="1"/>
    <n v="12"/>
    <n v="0"/>
    <n v="12"/>
    <m/>
  </r>
  <r>
    <x v="0"/>
    <x v="0"/>
    <d v="2025-08-23T00:00:00"/>
    <d v="2025-08-23T00:00:00"/>
    <s v="ANMBF Dance Academy Ballet Folklorico Teen and Adult Intermediate 12:30 PM"/>
    <x v="0"/>
    <s v="Anita Martinez Recreation Center"/>
    <s v="3212 N Winnetka Ave, Dallas, TX"/>
    <n v="75212"/>
    <n v="1"/>
    <n v="3"/>
    <n v="0"/>
    <n v="3"/>
    <m/>
  </r>
  <r>
    <x v="15"/>
    <x v="3"/>
    <d v="2025-08-23T00:00:00"/>
    <d v="2025-08-23T00:00:00"/>
    <s v="Magician Shows (2)"/>
    <x v="0"/>
    <s v="Hall of State"/>
    <s v="3939 Grand Avenue"/>
    <n v="75210"/>
    <n v="2"/>
    <s v="X"/>
    <n v="274"/>
    <n v="274"/>
    <m/>
  </r>
  <r>
    <x v="48"/>
    <x v="3"/>
    <d v="2025-08-23T00:00:00"/>
    <d v="2025-08-23T00:00:00"/>
    <s v="Multmedia Apprenticeship Program (MAP)"/>
    <x v="0"/>
    <s v="Executive Suites"/>
    <s v="2904 Floyd St"/>
    <n v="75204"/>
    <n v="1"/>
    <n v="0"/>
    <n v="15"/>
    <n v="15"/>
    <m/>
  </r>
  <r>
    <x v="49"/>
    <x v="1"/>
    <d v="2025-08-23T00:00:00"/>
    <d v="2025-08-23T00:00:00"/>
    <s v="Bandan Koro Rehearsal "/>
    <x v="0"/>
    <s v="Sammons Center for the Arts"/>
    <s v="3630 Harry Hines Blvd"/>
    <n v="75219"/>
    <n v="1"/>
    <n v="0"/>
    <n v="20"/>
    <n v="20"/>
    <m/>
  </r>
  <r>
    <x v="49"/>
    <x v="0"/>
    <d v="2025-08-23T00:00:00"/>
    <d v="2025-08-23T00:00:00"/>
    <s v="BK Saturdays - Bandan Koro Community Class "/>
    <x v="0"/>
    <s v="Sammons Center for the Arts"/>
    <s v="3630 Harry Hines Blvd"/>
    <n v="75219"/>
    <n v="1"/>
    <n v="0"/>
    <n v="45"/>
    <n v="45"/>
    <m/>
  </r>
  <r>
    <x v="49"/>
    <x v="4"/>
    <d v="2025-08-23T00:00:00"/>
    <d v="2025-08-23T00:00:00"/>
    <s v="Summer Youth Arts Initiative"/>
    <x v="0"/>
    <s v="Sammons Center for the Arts"/>
    <s v="3630 Harry Hines Blvd"/>
    <n v="75219"/>
    <n v="1"/>
    <n v="0"/>
    <n v="20"/>
    <n v="20"/>
    <m/>
  </r>
  <r>
    <x v="46"/>
    <x v="3"/>
    <d v="2025-08-23T00:00:00"/>
    <d v="2025-08-24T00:00:00"/>
    <s v="Annual Board Retreat"/>
    <x v="0"/>
    <s v="Harwood No. 14"/>
    <s v="2801 N Harwood St"/>
    <n v="75201"/>
    <n v="2"/>
    <n v="0"/>
    <n v="15"/>
    <n v="15"/>
    <m/>
  </r>
  <r>
    <x v="32"/>
    <x v="8"/>
    <d v="2025-08-23T00:00:00"/>
    <d v="2025-08-23T00:00:00"/>
    <s v="USAFF co-presents Harry Potter series screening of &quot;Harry Potter and the Deathly Hallows: Part 2&quot; (presented with the Angelika Dallas)"/>
    <x v="0"/>
    <s v="Angelika Film Center Dallas"/>
    <s v="5321 E Mockingbird Ln"/>
    <n v="75206"/>
    <n v="1"/>
    <n v="26"/>
    <n v="0"/>
    <n v="26"/>
    <m/>
  </r>
  <r>
    <x v="2"/>
    <x v="0"/>
    <d v="2025-08-24T00:00:00"/>
    <d v="2025-08-24T00:00:00"/>
    <s v="Cuerpos Migrantes: A Movement Lab w/ Gabriel Scampini"/>
    <x v="0"/>
    <s v="Arts Mission Oak Cliff"/>
    <s v="410 S Windomere Ave"/>
    <n v="75208"/>
    <n v="1"/>
    <n v="3"/>
    <m/>
    <n v="3"/>
    <m/>
  </r>
  <r>
    <x v="39"/>
    <x v="1"/>
    <d v="2025-08-24T00:00:00"/>
    <d v="2025-08-24T00:00:00"/>
    <s v="Ensemble Rehearsals"/>
    <x v="0"/>
    <s v="Sammons Center for the Arts"/>
    <s v="3630 Harry Hines Blvd."/>
    <n v="75219"/>
    <n v="4"/>
    <n v="208"/>
    <n v="22"/>
    <n v="230"/>
    <m/>
  </r>
  <r>
    <x v="26"/>
    <x v="7"/>
    <d v="2025-08-24T00:00:00"/>
    <d v="2025-08-24T00:00:00"/>
    <s v="History of TBAAL"/>
    <x v="0"/>
    <s v="TBAAL "/>
    <s v="1309 Canton Street"/>
    <n v="75202"/>
    <n v="1"/>
    <n v="0"/>
    <n v="428"/>
    <n v="428"/>
    <m/>
  </r>
  <r>
    <x v="43"/>
    <x v="5"/>
    <d v="2025-08-25T00:00:00"/>
    <d v="2025-08-25T00:00:00"/>
    <s v="Concerts for Seniors - Dallas Area"/>
    <x v="0"/>
    <s v="Marcus Annex Senior Center"/>
    <s v="2910 Modella Avenue"/>
    <s v="75229"/>
    <n v="1"/>
    <n v="30"/>
    <n v="30"/>
    <n v="60"/>
    <m/>
  </r>
  <r>
    <x v="43"/>
    <x v="5"/>
    <d v="2025-08-25T00:00:00"/>
    <d v="2025-08-25T00:00:00"/>
    <s v="Concerts for Seniors - Dallas Area"/>
    <x v="0"/>
    <s v="Marcus Annex Senior Center"/>
    <s v="2910 Modella Avenue"/>
    <s v="75229"/>
    <n v="1"/>
    <n v="30"/>
    <n v="30"/>
    <n v="60"/>
    <m/>
  </r>
  <r>
    <x v="5"/>
    <x v="2"/>
    <d v="2025-08-25T00:00:00"/>
    <d v="2025-08-30T00:00:00"/>
    <s v="BNTC Classes"/>
    <x v="0"/>
    <s v="BNT Studios"/>
    <s v="10675 E. Northwest Higway, Suite 2400"/>
    <n v="75238"/>
    <n v="18"/>
    <n v="52"/>
    <n v="15"/>
    <m/>
    <m/>
  </r>
  <r>
    <x v="5"/>
    <x v="2"/>
    <d v="2025-08-25T00:00:00"/>
    <d v="2025-08-30T00:00:00"/>
    <s v="Trainee Program"/>
    <x v="0"/>
    <s v="BNT Studios"/>
    <s v="10675 E. Northwest Higway, Suite 2400"/>
    <n v="75238"/>
    <n v="10"/>
    <n v="13"/>
    <n v="13"/>
    <m/>
    <m/>
  </r>
  <r>
    <x v="7"/>
    <x v="0"/>
    <d v="2025-08-25T00:00:00"/>
    <d v="2025-08-25T00:00:00"/>
    <s v="Thriving Minds After School"/>
    <x v="0"/>
    <s v="Harry C. Withers Elementary School"/>
    <s v="3959 Northhaven Rd"/>
    <n v="75229"/>
    <n v="1"/>
    <n v="0"/>
    <n v="94"/>
    <n v="94"/>
    <m/>
  </r>
  <r>
    <x v="7"/>
    <x v="0"/>
    <d v="2025-08-25T00:00:00"/>
    <d v="2025-08-25T00:00:00"/>
    <s v="Thriving Minds After School"/>
    <x v="0"/>
    <s v="Prestonwood Montessori at E.D. Walker"/>
    <s v="5700 Wozencraft Dr"/>
    <s v=" 75230"/>
    <n v="1"/>
    <n v="0"/>
    <n v="65"/>
    <n v="65"/>
    <m/>
  </r>
  <r>
    <x v="7"/>
    <x v="0"/>
    <d v="2025-08-25T00:00:00"/>
    <d v="2025-08-25T00:00:00"/>
    <s v="Thriving Minds After School"/>
    <x v="0"/>
    <s v="Rosemont Lower School"/>
    <s v="1919 Stevens Forest Dr"/>
    <n v="75208"/>
    <n v="1"/>
    <n v="0"/>
    <n v="90"/>
    <n v="90"/>
    <m/>
  </r>
  <r>
    <x v="7"/>
    <x v="0"/>
    <d v="2025-08-25T00:00:00"/>
    <d v="2025-08-25T00:00:00"/>
    <s v="Thriving Minds After School"/>
    <x v="0"/>
    <s v="Rosemont Upper School"/>
    <s v="719 N Montclair Ave"/>
    <n v="75208"/>
    <n v="1"/>
    <n v="0"/>
    <n v="38"/>
    <n v="38"/>
    <m/>
  </r>
  <r>
    <x v="45"/>
    <x v="1"/>
    <d v="2025-08-25T00:00:00"/>
    <d v="2025-08-25T00:00:00"/>
    <s v="Regular Rehearsal"/>
    <x v="0"/>
    <s v="Lover's Lane UMC"/>
    <s v="9200 Inwood Rd"/>
    <n v="75220"/>
    <n v="1"/>
    <m/>
    <n v="139"/>
    <n v="139"/>
    <m/>
  </r>
  <r>
    <x v="48"/>
    <x v="0"/>
    <d v="2025-08-25T00:00:00"/>
    <d v="2025-08-25T00:00:00"/>
    <s v="Multmedia Apprenticeship Program (MAP)"/>
    <x v="0"/>
    <s v="Executive Suites"/>
    <s v="2904 Floyd St"/>
    <n v="75204"/>
    <n v="1"/>
    <n v="0"/>
    <n v="3"/>
    <n v="3"/>
    <m/>
  </r>
  <r>
    <x v="26"/>
    <x v="7"/>
    <d v="2025-08-25T00:00:00"/>
    <d v="2025-08-31T00:00:00"/>
    <s v="History of TBAAL"/>
    <x v="0"/>
    <s v="TBAAL "/>
    <s v="1309 Canton Street"/>
    <n v="75202"/>
    <n v="1"/>
    <n v="0"/>
    <n v="1388"/>
    <n v="1388"/>
    <m/>
  </r>
  <r>
    <x v="30"/>
    <x v="3"/>
    <d v="2025-08-25T00:00:00"/>
    <d v="2025-08-25T00:00:00"/>
    <s v="Callbacks (Roger Ackroyd &amp; Deer)"/>
    <x v="0"/>
    <s v="NYAS"/>
    <s v="2688 LaClede #120"/>
    <n v="75201"/>
    <n v="1"/>
    <m/>
    <n v="37"/>
    <n v="37"/>
    <m/>
  </r>
  <r>
    <x v="32"/>
    <x v="8"/>
    <d v="2025-08-25T00:00:00"/>
    <d v="2025-08-25T00:00:00"/>
    <s v="USAFF co-presents Musical Mondays series screening of &quot;Fiddler on the Roof&quot; (presented with the Angelika Dallas)"/>
    <x v="0"/>
    <s v="Angelika Film Center Dallas"/>
    <s v="5321 E Mockingbird Ln"/>
    <n v="75206"/>
    <n v="1"/>
    <n v="87"/>
    <n v="0"/>
    <n v="87"/>
    <m/>
  </r>
  <r>
    <x v="37"/>
    <x v="0"/>
    <d v="2025-08-26T00:00:00"/>
    <d v="2025-08-26T00:00:00"/>
    <s v="2425-102A Cancer Support North Texas"/>
    <x v="1"/>
    <s v="Virtual"/>
    <s v="Virtual"/>
    <s v="Virtual"/>
    <n v="1"/>
    <n v="0"/>
    <n v="11"/>
    <n v="11"/>
    <m/>
  </r>
  <r>
    <x v="0"/>
    <x v="0"/>
    <d v="2025-08-26T00:00:00"/>
    <d v="2025-08-26T00:00:00"/>
    <s v="Zumba Gold"/>
    <x v="1"/>
    <s v="Zoom"/>
    <s v="Online"/>
    <m/>
    <n v="1"/>
    <m/>
    <n v="1550"/>
    <n v="1550"/>
    <m/>
  </r>
  <r>
    <x v="44"/>
    <x v="2"/>
    <d v="2025-08-26T00:00:00"/>
    <d v="2025-08-26T00:00:00"/>
    <s v="Awaken Creativity Songwriters Group North"/>
    <x v="0"/>
    <s v="Private Residence"/>
    <s v="3429 Hanover St"/>
    <n v="75225"/>
    <n v="1"/>
    <n v="10"/>
    <n v="1"/>
    <n v="11"/>
    <m/>
  </r>
  <r>
    <x v="0"/>
    <x v="1"/>
    <d v="2025-08-26T00:00:00"/>
    <d v="2025-08-26T00:00:00"/>
    <s v="ANMBF Professional Ballet Folklorico Company"/>
    <x v="0"/>
    <s v="Anita Martinez Recreation Center"/>
    <s v="3212 N Winnetka Ave, Dallas, TX"/>
    <n v="75212"/>
    <m/>
    <n v="11"/>
    <n v="0"/>
    <n v="11"/>
    <m/>
  </r>
  <r>
    <x v="7"/>
    <x v="0"/>
    <d v="2025-08-26T00:00:00"/>
    <d v="2025-08-26T00:00:00"/>
    <s v="Thriving Minds After School"/>
    <x v="0"/>
    <s v="Lakewood Elementary School"/>
    <s v="3000 Hillbrook St"/>
    <n v="75214"/>
    <n v="1"/>
    <n v="0"/>
    <n v="48"/>
    <n v="48"/>
    <m/>
  </r>
  <r>
    <x v="7"/>
    <x v="0"/>
    <d v="2025-08-26T00:00:00"/>
    <d v="2025-08-26T00:00:00"/>
    <s v="Thriving Minds After School"/>
    <x v="0"/>
    <s v="Harry C. Withers Elementary School"/>
    <s v="3959 Northhaven Rd"/>
    <n v="75229"/>
    <n v="1"/>
    <n v="0"/>
    <n v="94"/>
    <n v="94"/>
    <m/>
  </r>
  <r>
    <x v="7"/>
    <x v="0"/>
    <d v="2025-08-26T00:00:00"/>
    <d v="2025-08-26T00:00:00"/>
    <s v="Thriving Minds After School"/>
    <x v="0"/>
    <s v="Prestonwood Montessori at E.D. Walker"/>
    <s v="5700 Wozencraft Dr"/>
    <s v=" 75230"/>
    <n v="1"/>
    <n v="0"/>
    <n v="64"/>
    <n v="64"/>
    <m/>
  </r>
  <r>
    <x v="7"/>
    <x v="0"/>
    <d v="2025-08-26T00:00:00"/>
    <d v="2025-08-26T00:00:00"/>
    <s v="Thriving Minds After School"/>
    <x v="0"/>
    <s v="Rosemont Lower School"/>
    <s v="1919 Stevens Forest Dr"/>
    <n v="75208"/>
    <n v="1"/>
    <n v="0"/>
    <n v="89"/>
    <n v="89"/>
    <m/>
  </r>
  <r>
    <x v="7"/>
    <x v="0"/>
    <d v="2025-08-26T00:00:00"/>
    <d v="2025-08-26T00:00:00"/>
    <s v="Thriving Minds After School"/>
    <x v="0"/>
    <s v="Rosemont Upper School"/>
    <s v="719 N Montclair Ave"/>
    <n v="75208"/>
    <n v="1"/>
    <n v="0"/>
    <n v="46"/>
    <n v="46"/>
    <m/>
  </r>
  <r>
    <x v="14"/>
    <x v="9"/>
    <d v="2025-08-26T00:00:00"/>
    <d v="2025-08-26T00:00:00"/>
    <s v="Living History "/>
    <x v="0"/>
    <s v="The Sixth Floor Museum at Dealey Plaza"/>
    <s v="411 Elm Street"/>
    <n v="75204"/>
    <n v="1"/>
    <n v="43"/>
    <n v="0"/>
    <n v="43"/>
    <m/>
  </r>
  <r>
    <x v="51"/>
    <x v="1"/>
    <d v="2025-08-26T00:00:00"/>
    <d v="2025-08-30T00:00:00"/>
    <s v="&quot;See Me&quot; rehearsals"/>
    <x v="0"/>
    <s v="OutLoud Dallas"/>
    <s v="3137 Irving Blvd"/>
    <n v="75247"/>
    <n v="5"/>
    <n v="0"/>
    <n v="10"/>
    <n v="10"/>
    <m/>
  </r>
  <r>
    <x v="48"/>
    <x v="3"/>
    <d v="2025-08-26T00:00:00"/>
    <d v="2025-08-26T00:00:00"/>
    <s v="Exhibition of Visions Labs"/>
    <x v="0"/>
    <s v="Latino Cultural Center"/>
    <s v="2600 Live Oak St"/>
    <n v="75204"/>
    <n v="1"/>
    <n v="0"/>
    <n v="4"/>
    <n v="4"/>
    <m/>
  </r>
  <r>
    <x v="23"/>
    <x v="1"/>
    <d v="2025-08-26T00:00:00"/>
    <d v="2025-08-31T00:00:00"/>
    <s v="Sunday Concert Service"/>
    <x v="0"/>
    <s v="St. Paul United Methodist Church"/>
    <s v="1816 Routh St"/>
    <n v="75201"/>
    <n v="2"/>
    <m/>
    <n v="4"/>
    <n v="4"/>
    <m/>
  </r>
  <r>
    <x v="41"/>
    <x v="0"/>
    <d v="2025-08-26T00:00:00"/>
    <d v="2025-08-26T00:00:00"/>
    <s v="After School Program"/>
    <x v="0"/>
    <s v="The Kessler School"/>
    <s v="1822 W 10th Street"/>
    <n v="75208"/>
    <n v="1"/>
    <m/>
    <n v="12"/>
    <n v="12"/>
    <m/>
  </r>
  <r>
    <x v="31"/>
    <x v="1"/>
    <d v="2025-08-26T00:00:00"/>
    <d v="2025-08-26T00:00:00"/>
    <s v="Groundless Ground Rehearsal"/>
    <x v="0"/>
    <s v="First Presbyterian Church"/>
    <s v="1835 Young Street"/>
    <n v="75201"/>
    <n v="1"/>
    <n v="200"/>
    <n v="0"/>
    <n v="200"/>
    <m/>
  </r>
  <r>
    <x v="7"/>
    <x v="0"/>
    <d v="2025-08-27T00:00:00"/>
    <d v="2025-08-27T00:00:00"/>
    <s v="Learning Systems: National Opportunity Youth Incubator"/>
    <x v="1"/>
    <s v="Virtual"/>
    <s v="Virtual"/>
    <s v="Virtual"/>
    <n v="1"/>
    <n v="0"/>
    <n v="5"/>
    <n v="5"/>
    <m/>
  </r>
  <r>
    <x v="43"/>
    <x v="5"/>
    <d v="2025-08-27T00:00:00"/>
    <d v="2025-08-27T00:00:00"/>
    <s v="Concerts for Seniors - Dallas Area"/>
    <x v="0"/>
    <s v="Skyline Nursing Center"/>
    <s v="3326 Burgoyne Street"/>
    <s v="75233"/>
    <n v="1"/>
    <n v="25"/>
    <n v="25"/>
    <n v="50"/>
    <m/>
  </r>
  <r>
    <x v="43"/>
    <x v="5"/>
    <d v="2025-08-27T00:00:00"/>
    <d v="2025-08-27T00:00:00"/>
    <s v="Concerts for Seniors - Dallas Area"/>
    <x v="0"/>
    <s v="Skyline Nursing Center"/>
    <s v="3326 Burgoyne Street"/>
    <s v="75233"/>
    <n v="1"/>
    <n v="25"/>
    <n v="25"/>
    <n v="50"/>
    <m/>
  </r>
  <r>
    <x v="43"/>
    <x v="5"/>
    <d v="2025-08-27T00:00:00"/>
    <d v="2025-08-27T00:00:00"/>
    <s v="Concerts for Seniors - Dallas Area"/>
    <x v="0"/>
    <s v="The Tradition Lovers Lane: IL"/>
    <s v="5850 E. Lovers Lane"/>
    <s v="75206"/>
    <n v="1"/>
    <n v="18"/>
    <n v="18"/>
    <n v="36"/>
    <m/>
  </r>
  <r>
    <x v="43"/>
    <x v="5"/>
    <d v="2025-08-27T00:00:00"/>
    <d v="2025-08-27T00:00:00"/>
    <s v="Concerts for Seniors - Dallas Area"/>
    <x v="0"/>
    <s v="The Tradition Lovers Lane: AL"/>
    <s v="5855 Milton Street"/>
    <s v="75206"/>
    <n v="1"/>
    <n v="36"/>
    <n v="36"/>
    <n v="72"/>
    <m/>
  </r>
  <r>
    <x v="43"/>
    <x v="5"/>
    <d v="2025-08-27T00:00:00"/>
    <d v="2025-08-27T00:00:00"/>
    <s v="Concerts for Seniors - Dallas Area"/>
    <x v="0"/>
    <s v="Brookdale White Rock"/>
    <s v="9271 White Rock Trail"/>
    <s v="75238"/>
    <n v="1"/>
    <n v="28"/>
    <n v="28"/>
    <n v="56"/>
    <m/>
  </r>
  <r>
    <x v="43"/>
    <x v="5"/>
    <d v="2025-08-27T00:00:00"/>
    <d v="2025-08-27T00:00:00"/>
    <s v="Concerts for Seniors - Dallas Area"/>
    <x v="0"/>
    <s v="Brookdale White Rock"/>
    <s v="9271 White Rock Trail"/>
    <s v="75238"/>
    <n v="1"/>
    <n v="28"/>
    <n v="28"/>
    <n v="56"/>
    <m/>
  </r>
  <r>
    <x v="48"/>
    <x v="3"/>
    <d v="2025-08-27T00:00:00"/>
    <d v="2025-08-27T00:00:00"/>
    <s v="Portable Film Program for Youth"/>
    <x v="1"/>
    <s v="Zoom"/>
    <s v="-"/>
    <s v="-"/>
    <n v="1"/>
    <n v="0"/>
    <n v="8"/>
    <n v="8"/>
    <m/>
  </r>
  <r>
    <x v="18"/>
    <x v="5"/>
    <d v="2025-08-27T00:00:00"/>
    <d v="2025-08-27T00:00:00"/>
    <s v="CAFE MADRID "/>
    <x v="0"/>
    <s v="La Cantera Arts Conservatory"/>
    <s v="1050 N Westmoreland #328"/>
    <n v="75211"/>
    <n v="1"/>
    <n v="0"/>
    <n v="15"/>
    <n v="15"/>
    <m/>
  </r>
  <r>
    <x v="0"/>
    <x v="0"/>
    <d v="2025-08-27T00:00:00"/>
    <d v="2025-08-27T00:00:00"/>
    <s v="ANMBF Dance Academy Senior Ballet Folklorico 12:30 PM"/>
    <x v="0"/>
    <s v="Anita Martinez Recreation Center"/>
    <s v="3212 N Winnetka Ave, Dallas, TX"/>
    <n v="75212"/>
    <n v="1"/>
    <n v="3"/>
    <n v="0"/>
    <n v="3"/>
    <m/>
  </r>
  <r>
    <x v="0"/>
    <x v="1"/>
    <d v="2025-08-27T00:00:00"/>
    <d v="2025-08-27T00:00:00"/>
    <s v="ANMBF Junior Professional Company"/>
    <x v="0"/>
    <s v="Anita Martinez Recreation Center"/>
    <s v="3212 N Winnetka Ave, Dallas, TX"/>
    <n v="75212"/>
    <n v="1"/>
    <n v="11"/>
    <n v="0"/>
    <n v="11"/>
    <m/>
  </r>
  <r>
    <x v="7"/>
    <x v="0"/>
    <d v="2025-08-27T00:00:00"/>
    <d v="2025-08-27T00:00:00"/>
    <s v="Thriving Minds After School"/>
    <x v="0"/>
    <s v="Lakewood Elementary School"/>
    <s v="3000 Hillbrook St"/>
    <n v="75214"/>
    <n v="1"/>
    <n v="0"/>
    <n v="43"/>
    <n v="43"/>
    <m/>
  </r>
  <r>
    <x v="7"/>
    <x v="0"/>
    <d v="2025-08-27T00:00:00"/>
    <d v="2025-08-27T00:00:00"/>
    <s v="Thriving Minds After School"/>
    <x v="0"/>
    <s v="Harry C. Withers Elementary School"/>
    <s v="3959 Northhaven Rd"/>
    <n v="75229"/>
    <n v="1"/>
    <n v="0"/>
    <n v="92"/>
    <n v="92"/>
    <m/>
  </r>
  <r>
    <x v="7"/>
    <x v="0"/>
    <d v="2025-08-27T00:00:00"/>
    <d v="2025-08-27T00:00:00"/>
    <s v="Thriving Minds After School"/>
    <x v="0"/>
    <s v="Prestonwood Montessori at E.D. Walker"/>
    <s v="5700 Wozencraft Dr"/>
    <s v=" 75230"/>
    <n v="1"/>
    <n v="0"/>
    <n v="68"/>
    <n v="68"/>
    <m/>
  </r>
  <r>
    <x v="7"/>
    <x v="0"/>
    <d v="2025-08-27T00:00:00"/>
    <d v="2025-08-27T00:00:00"/>
    <s v="Thriving Minds After School"/>
    <x v="0"/>
    <s v="Rosemont Lower School"/>
    <s v="1919 Stevens Forest Dr"/>
    <n v="75208"/>
    <n v="1"/>
    <n v="0"/>
    <n v="90"/>
    <n v="90"/>
    <m/>
  </r>
  <r>
    <x v="7"/>
    <x v="0"/>
    <d v="2025-08-27T00:00:00"/>
    <d v="2025-08-27T00:00:00"/>
    <s v="Thriving Minds After School"/>
    <x v="0"/>
    <s v="Rosemont Upper School"/>
    <s v="719 N Montclair Ave"/>
    <n v="75208"/>
    <n v="1"/>
    <n v="0"/>
    <n v="42"/>
    <n v="42"/>
    <m/>
  </r>
  <r>
    <x v="15"/>
    <x v="3"/>
    <d v="2025-08-27T00:00:00"/>
    <d v="2025-08-27T00:00:00"/>
    <s v="Board Orientation"/>
    <x v="0"/>
    <s v="Hall of State"/>
    <s v="3939 Grand Avenue"/>
    <n v="75210"/>
    <n v="1"/>
    <s v="X"/>
    <n v="2"/>
    <n v="2"/>
    <m/>
  </r>
  <r>
    <x v="24"/>
    <x v="0"/>
    <d v="2025-08-27T00:00:00"/>
    <d v="2025-08-27T00:00:00"/>
    <s v="Onsite Demo: Thermal Reactions"/>
    <x v="0"/>
    <s v="Perot Museum of Nature and Science"/>
    <s v="2201 N Field Street"/>
    <n v="75201"/>
    <n v="1"/>
    <n v="33"/>
    <n v="5"/>
    <n v="38"/>
    <m/>
  </r>
  <r>
    <x v="24"/>
    <x v="0"/>
    <d v="2025-08-27T00:00:00"/>
    <d v="2025-08-27T00:00:00"/>
    <s v="Onsite Lab: Adapt to Survive 2.0"/>
    <x v="0"/>
    <s v="Perot Museum of Nature and Science"/>
    <s v="2201 N Field Street"/>
    <n v="75201"/>
    <n v="1"/>
    <n v="7"/>
    <n v="5"/>
    <n v="12"/>
    <m/>
  </r>
  <r>
    <x v="24"/>
    <x v="0"/>
    <d v="2025-08-27T00:00:00"/>
    <d v="2025-08-27T00:00:00"/>
    <s v="Onsite Lab: Creature Features"/>
    <x v="0"/>
    <s v="Perot Museum of Nature and Science"/>
    <s v="2201 N Field Street"/>
    <n v="75201"/>
    <n v="1"/>
    <n v="10"/>
    <n v="5"/>
    <n v="15"/>
    <m/>
  </r>
  <r>
    <x v="47"/>
    <x v="3"/>
    <d v="2025-08-27T00:00:00"/>
    <d v="2025-08-27T00:00:00"/>
    <s v="Visit Dallas Hotel Speed Dating"/>
    <x v="0"/>
    <s v="Dallas Marriott Downtown"/>
    <s v="650 N Pearl St"/>
    <n v="75201"/>
    <n v="1"/>
    <n v="0"/>
    <n v="42"/>
    <n v="42"/>
    <m/>
  </r>
  <r>
    <x v="32"/>
    <x v="8"/>
    <d v="2025-08-27T00:00:00"/>
    <d v="2025-08-27T00:00:00"/>
    <s v="USAFF co-presents Yours Sincerely, Jane Austen film series screening of &quot;Pride &amp; rejudice&quot; (2 screenings) (presented with the Angelika Dallas)"/>
    <x v="0"/>
    <s v="Angelika Film Center Dallas"/>
    <s v="5321 E Mockingbird Ln"/>
    <n v="75206"/>
    <n v="2"/>
    <n v="92"/>
    <n v="0"/>
    <n v="92"/>
    <m/>
  </r>
  <r>
    <x v="18"/>
    <x v="5"/>
    <d v="2025-08-28T00:00:00"/>
    <d v="2025-08-28T00:00:00"/>
    <s v="LGBTQ Chamber - Brewing up Biz"/>
    <x v="0"/>
    <s v="Crickles And Company"/>
    <s v="4000 Cedar Springs Road"/>
    <n v="75219"/>
    <n v="1"/>
    <n v="0"/>
    <n v="47"/>
    <n v="47"/>
    <m/>
  </r>
  <r>
    <x v="48"/>
    <x v="3"/>
    <d v="2025-08-28T00:00:00"/>
    <d v="2025-08-28T00:00:00"/>
    <s v="Multmedia Apprenticeship Program (MAP)"/>
    <x v="1"/>
    <s v="Zoom"/>
    <s v="-"/>
    <s v="-"/>
    <n v="1"/>
    <n v="0"/>
    <n v="5"/>
    <n v="5"/>
    <m/>
  </r>
  <r>
    <x v="16"/>
    <x v="5"/>
    <d v="2025-08-28T00:00:00"/>
    <d v="2025-08-28T00:00:00"/>
    <s v="Arts &amp; Letters Live"/>
    <x v="1"/>
    <s v="YouTube"/>
    <s v="Virtual"/>
    <s v="Virtual"/>
    <n v="1"/>
    <n v="79"/>
    <m/>
    <n v="79"/>
    <m/>
  </r>
  <r>
    <x v="0"/>
    <x v="1"/>
    <d v="2025-08-28T00:00:00"/>
    <d v="2025-08-28T00:00:00"/>
    <s v="ANMBF Children's Professional Company"/>
    <x v="0"/>
    <s v="Anita Martinez Recreation Center"/>
    <s v="3212 N Winnetka Ave, Dallas, TX"/>
    <n v="75212"/>
    <n v="1"/>
    <n v="16"/>
    <n v="0"/>
    <n v="16"/>
    <m/>
  </r>
  <r>
    <x v="7"/>
    <x v="0"/>
    <d v="2025-08-28T00:00:00"/>
    <d v="2025-08-28T00:00:00"/>
    <s v="Creative Solutions"/>
    <x v="0"/>
    <s v="Medlock"/>
    <s v="1566 E. Langdon Rd"/>
    <n v="75241"/>
    <n v="1"/>
    <n v="0"/>
    <n v="8"/>
    <n v="8"/>
    <m/>
  </r>
  <r>
    <x v="7"/>
    <x v="0"/>
    <d v="2025-08-28T00:00:00"/>
    <d v="2025-08-28T00:00:00"/>
    <s v="Thriving Minds After School"/>
    <x v="0"/>
    <s v="Lakewood Elementary School"/>
    <s v="3000 Hillbrook St"/>
    <n v="75214"/>
    <n v="1"/>
    <n v="0"/>
    <n v="42"/>
    <n v="42"/>
    <m/>
  </r>
  <r>
    <x v="7"/>
    <x v="0"/>
    <d v="2025-08-28T00:00:00"/>
    <d v="2025-08-28T00:00:00"/>
    <s v="Thriving Minds After School"/>
    <x v="0"/>
    <s v="Harry C. Withers Elementary School"/>
    <s v="3959 Northhaven Rd"/>
    <n v="75229"/>
    <n v="1"/>
    <n v="0"/>
    <n v="92"/>
    <n v="92"/>
    <m/>
  </r>
  <r>
    <x v="7"/>
    <x v="0"/>
    <d v="2025-08-28T00:00:00"/>
    <d v="2025-08-28T00:00:00"/>
    <s v="Thriving Minds After School"/>
    <x v="0"/>
    <s v="Prestonwood Montessori at E.D. Walker"/>
    <s v="5700 Wozencraft Dr"/>
    <s v=" 75230"/>
    <n v="1"/>
    <n v="0"/>
    <n v="66"/>
    <n v="66"/>
    <m/>
  </r>
  <r>
    <x v="7"/>
    <x v="0"/>
    <d v="2025-08-28T00:00:00"/>
    <d v="2025-08-28T00:00:00"/>
    <s v="Thriving Minds After School"/>
    <x v="0"/>
    <s v="Rosemont Lower School"/>
    <s v="1919 Stevens Forest Dr"/>
    <n v="75208"/>
    <n v="1"/>
    <n v="0"/>
    <n v="87"/>
    <n v="87"/>
    <m/>
  </r>
  <r>
    <x v="7"/>
    <x v="0"/>
    <d v="2025-08-28T00:00:00"/>
    <d v="2025-08-28T00:00:00"/>
    <s v="Thriving Minds After School"/>
    <x v="0"/>
    <s v="Rosemont Upper School"/>
    <s v="719 N Montclair Ave"/>
    <n v="75208"/>
    <n v="1"/>
    <n v="0"/>
    <n v="46"/>
    <n v="46"/>
    <m/>
  </r>
  <r>
    <x v="16"/>
    <x v="5"/>
    <d v="2025-08-28T00:00:00"/>
    <d v="2025-08-28T00:00:00"/>
    <s v="Arts &amp; Letters Live"/>
    <x v="0"/>
    <s v="Dallas Museum of Art"/>
    <s v="1717 N Harwood"/>
    <n v="75201"/>
    <n v="1"/>
    <n v="355"/>
    <m/>
    <n v="355"/>
    <m/>
  </r>
  <r>
    <x v="38"/>
    <x v="0"/>
    <d v="2025-08-28T00:00:00"/>
    <d v="2025-08-28T00:00:00"/>
    <s v="Backlist Book Club"/>
    <x v="0"/>
    <s v="Deep Vellum"/>
    <s v="3001 S. Commerce"/>
    <n v="75226"/>
    <n v="15"/>
    <m/>
    <n v="15"/>
    <n v="15"/>
    <m/>
  </r>
  <r>
    <x v="24"/>
    <x v="0"/>
    <d v="2025-08-28T00:00:00"/>
    <d v="2025-08-28T00:00:00"/>
    <s v="TECH Truck "/>
    <x v="0"/>
    <s v="TW Brown Middle School"/>
    <s v="3333 Sprague Dr, Dallas, TX 75233"/>
    <s v="75233"/>
    <n v="1"/>
    <n v="0"/>
    <n v="36"/>
    <n v="36"/>
    <m/>
  </r>
  <r>
    <x v="43"/>
    <x v="5"/>
    <d v="2025-08-29T00:00:00"/>
    <d v="2025-08-29T00:00:00"/>
    <s v="Concerts for Seniors - Dallas Area"/>
    <x v="0"/>
    <s v="Brookdale Lake Highlands"/>
    <s v="9715 Plano Road"/>
    <s v="75238"/>
    <n v="1"/>
    <n v="25"/>
    <n v="25"/>
    <n v="50"/>
    <m/>
  </r>
  <r>
    <x v="43"/>
    <x v="5"/>
    <d v="2025-08-29T00:00:00"/>
    <d v="2025-08-29T00:00:00"/>
    <s v="Concerts for Seniors - Dallas Area"/>
    <x v="0"/>
    <s v="Larry Johnson Recreation Center"/>
    <s v="3700 Dixon Avenue"/>
    <s v="75210"/>
    <n v="1"/>
    <n v="25"/>
    <n v="25"/>
    <n v="50"/>
    <m/>
  </r>
  <r>
    <x v="43"/>
    <x v="5"/>
    <d v="2025-08-29T00:00:00"/>
    <d v="2025-08-29T00:00:00"/>
    <s v="Concerts for Seniors - Dallas Area"/>
    <x v="0"/>
    <s v="Larry Johnson Recreation Center"/>
    <s v="3700 Dixon Avenue"/>
    <s v="75210"/>
    <n v="1"/>
    <n v="25"/>
    <n v="25"/>
    <n v="50"/>
    <m/>
  </r>
  <r>
    <x v="43"/>
    <x v="5"/>
    <d v="2025-08-29T00:00:00"/>
    <d v="2025-08-29T00:00:00"/>
    <s v="Concerts for Seniors - Dallas Area"/>
    <x v="0"/>
    <s v="Caruth Haven Court"/>
    <s v="5585 Caruth Haven Lane"/>
    <s v="75225"/>
    <n v="1"/>
    <n v="25"/>
    <n v="25"/>
    <n v="50"/>
    <m/>
  </r>
  <r>
    <x v="43"/>
    <x v="5"/>
    <d v="2025-08-29T00:00:00"/>
    <d v="2025-08-29T00:00:00"/>
    <s v="Concerts for Seniors - Dallas Area"/>
    <x v="0"/>
    <s v="Caruth Haven Court"/>
    <s v="5585 Caruth Haven Lane"/>
    <s v="75225"/>
    <n v="1"/>
    <n v="25"/>
    <n v="25"/>
    <n v="50"/>
    <m/>
  </r>
  <r>
    <x v="43"/>
    <x v="5"/>
    <d v="2025-08-29T00:00:00"/>
    <d v="2025-08-29T00:00:00"/>
    <s v="Concerts for Seniors - Dallas Area"/>
    <x v="0"/>
    <s v="Brookdale Lake Highlands"/>
    <s v="9715 Plano Road"/>
    <s v="75238"/>
    <n v="1"/>
    <n v="25"/>
    <n v="25"/>
    <n v="50"/>
    <m/>
  </r>
  <r>
    <x v="48"/>
    <x v="3"/>
    <d v="2025-08-29T00:00:00"/>
    <d v="2025-08-29T00:00:00"/>
    <s v="Multmedia Apprenticeship Program (MAP)"/>
    <x v="1"/>
    <s v="Zoom"/>
    <s v="-"/>
    <s v="-"/>
    <n v="1"/>
    <n v="0"/>
    <n v="16"/>
    <n v="16"/>
    <m/>
  </r>
  <r>
    <x v="7"/>
    <x v="0"/>
    <d v="2025-08-29T00:00:00"/>
    <d v="2025-08-29T00:00:00"/>
    <s v="Creative Solutions"/>
    <x v="0"/>
    <s v="Medlock"/>
    <s v="1566 E. Langdon Rd"/>
    <n v="75241"/>
    <n v="1"/>
    <n v="0"/>
    <n v="8"/>
    <n v="8"/>
    <m/>
  </r>
  <r>
    <x v="7"/>
    <x v="0"/>
    <d v="2025-08-29T00:00:00"/>
    <d v="2025-08-29T00:00:00"/>
    <s v="Thriving Minds After School"/>
    <x v="0"/>
    <s v="Lakewood Elementary School"/>
    <s v="3000 Hillbrook St"/>
    <n v="75214"/>
    <n v="1"/>
    <n v="0"/>
    <n v="31"/>
    <n v="31"/>
    <m/>
  </r>
  <r>
    <x v="7"/>
    <x v="0"/>
    <d v="2025-08-29T00:00:00"/>
    <d v="2025-08-29T00:00:00"/>
    <s v="Thriving Minds After School"/>
    <x v="0"/>
    <s v="Harry C. Withers Elementary School"/>
    <s v="3959 Northhaven Rd"/>
    <n v="75229"/>
    <n v="1"/>
    <n v="0"/>
    <n v="96"/>
    <n v="96"/>
    <m/>
  </r>
  <r>
    <x v="7"/>
    <x v="0"/>
    <d v="2025-08-29T00:00:00"/>
    <d v="2025-08-29T00:00:00"/>
    <s v="Thriving Minds After School"/>
    <x v="0"/>
    <s v="Prestonwood Montessori at E.D. Walker"/>
    <s v="5700 Wozencraft Dr"/>
    <s v=" 75230"/>
    <n v="1"/>
    <n v="0"/>
    <n v="57"/>
    <n v="57"/>
    <m/>
  </r>
  <r>
    <x v="7"/>
    <x v="0"/>
    <d v="2025-08-29T00:00:00"/>
    <d v="2025-08-29T00:00:00"/>
    <s v="Thriving Minds After School"/>
    <x v="0"/>
    <s v="Rosemont Lower School"/>
    <s v="1919 Stevens Forest Dr"/>
    <n v="75208"/>
    <n v="1"/>
    <n v="0"/>
    <n v="77"/>
    <n v="77"/>
    <m/>
  </r>
  <r>
    <x v="7"/>
    <x v="0"/>
    <d v="2025-08-29T00:00:00"/>
    <d v="2025-08-29T00:00:00"/>
    <s v="Thriving Minds After School"/>
    <x v="0"/>
    <s v="Rosemont Upper School"/>
    <s v="719 N Montclair Ave"/>
    <n v="75208"/>
    <n v="1"/>
    <n v="0"/>
    <n v="41"/>
    <n v="41"/>
    <m/>
  </r>
  <r>
    <x v="16"/>
    <x v="0"/>
    <d v="2025-08-29T00:00:00"/>
    <d v="2025-08-29T00:00:00"/>
    <s v="Go van Gogh"/>
    <x v="0"/>
    <s v="Dallas Museum of Art"/>
    <s v="1717 N Harwood"/>
    <n v="75201"/>
    <n v="1"/>
    <m/>
    <n v="11"/>
    <n v="11"/>
    <m/>
  </r>
  <r>
    <x v="20"/>
    <x v="3"/>
    <d v="2025-08-29T00:00:00"/>
    <d v="2025-08-29T00:00:00"/>
    <s v="Opening Reception: 90 YEARS OF IMPACT: THETA ALPHA'S LEGACY IN DALLAS"/>
    <x v="0"/>
    <s v="African American Museum"/>
    <s v="3536 Grand Avenue"/>
    <n v="75210"/>
    <n v="1"/>
    <m/>
    <n v="100"/>
    <n v="100"/>
    <m/>
  </r>
  <r>
    <x v="26"/>
    <x v="5"/>
    <d v="2025-08-29T00:00:00"/>
    <d v="2025-08-29T00:00:00"/>
    <s v="Riverfront Jazz Festival"/>
    <x v="0"/>
    <s v="Fair Park Dallas"/>
    <s v="3800 Parry "/>
    <n v="75215"/>
    <n v="1"/>
    <n v="4380"/>
    <n v="0"/>
    <n v="4380"/>
    <m/>
  </r>
  <r>
    <x v="48"/>
    <x v="3"/>
    <d v="2025-08-30T00:00:00"/>
    <d v="2025-08-30T00:00:00"/>
    <s v="Multmedia Apprenticeship Program (MAP)"/>
    <x v="1"/>
    <s v="Zoom"/>
    <s v="-"/>
    <s v="-"/>
    <n v="1"/>
    <n v="0"/>
    <n v="20"/>
    <n v="20"/>
    <m/>
  </r>
  <r>
    <x v="16"/>
    <x v="0"/>
    <d v="2025-08-30T00:00:00"/>
    <d v="2025-08-30T00:00:00"/>
    <s v="Adult Workshop"/>
    <x v="0"/>
    <s v="Trinity River Audubon Center"/>
    <s v="6500 Great Trinity Forest Way"/>
    <n v="75217"/>
    <n v="1"/>
    <m/>
    <n v="12"/>
    <n v="12"/>
    <m/>
  </r>
  <r>
    <x v="24"/>
    <x v="5"/>
    <d v="2025-08-30T00:00:00"/>
    <d v="2025-08-31T00:00:00"/>
    <s v="Animal Kingdom 3D"/>
    <x v="0"/>
    <s v="Perot Museum of Nature and Science"/>
    <s v="2201 N Field Street"/>
    <n v="75201"/>
    <n v="3"/>
    <n v="59"/>
    <n v="5"/>
    <n v="64"/>
    <m/>
  </r>
  <r>
    <x v="24"/>
    <x v="5"/>
    <d v="2025-08-30T00:00:00"/>
    <d v="2025-08-31T00:00:00"/>
    <s v="Cities of the Future 3D"/>
    <x v="0"/>
    <s v="Perot Museum of Nature and Science"/>
    <s v="2201 N Field Street"/>
    <n v="75201"/>
    <n v="2"/>
    <n v="34"/>
    <n v="0"/>
    <n v="34"/>
    <m/>
  </r>
  <r>
    <x v="49"/>
    <x v="1"/>
    <d v="2025-08-30T00:00:00"/>
    <d v="2025-08-30T00:00:00"/>
    <s v="Bandan Koro Rehearsal "/>
    <x v="0"/>
    <s v="Sammons Center for the Arts"/>
    <s v="3630 Harry Hines Blvd"/>
    <n v="75219"/>
    <n v="1"/>
    <n v="0"/>
    <n v="20"/>
    <n v="20"/>
    <m/>
  </r>
  <r>
    <x v="49"/>
    <x v="0"/>
    <d v="2025-08-30T00:00:00"/>
    <d v="2025-08-30T00:00:00"/>
    <s v="BK Saturdays - Bandan Koro Community Class "/>
    <x v="0"/>
    <s v="Sammons Center for the Arts"/>
    <s v="3630 Harry Hines Blvd"/>
    <n v="75219"/>
    <n v="1"/>
    <n v="0"/>
    <n v="45"/>
    <n v="45"/>
    <m/>
  </r>
  <r>
    <x v="49"/>
    <x v="4"/>
    <d v="2025-08-30T00:00:00"/>
    <d v="2025-08-30T00:00:00"/>
    <s v="Summer Youth Arts Initiative"/>
    <x v="0"/>
    <s v="Sammons Center for the Arts"/>
    <s v="3630 Harry Hines Blvd"/>
    <n v="75219"/>
    <n v="1"/>
    <n v="0"/>
    <n v="20"/>
    <n v="20"/>
    <m/>
  </r>
  <r>
    <x v="26"/>
    <x v="5"/>
    <d v="2025-08-30T00:00:00"/>
    <d v="2025-08-30T00:00:00"/>
    <s v="Riverfront Jazz Festival"/>
    <x v="0"/>
    <s v="Fair Park Dallas"/>
    <s v="3800 Parry "/>
    <n v="75215"/>
    <n v="1"/>
    <n v="3708"/>
    <n v="0"/>
    <n v="3708"/>
    <m/>
  </r>
  <r>
    <x v="48"/>
    <x v="3"/>
    <d v="2025-08-31T00:00:00"/>
    <d v="2025-08-31T00:00:00"/>
    <s v="Multmedia Apprenticeship Program (MAP)"/>
    <x v="1"/>
    <s v="Zoom"/>
    <s v="-"/>
    <s v="-"/>
    <n v="1"/>
    <n v="0"/>
    <n v="19"/>
    <n v="19"/>
    <m/>
  </r>
  <r>
    <x v="23"/>
    <x v="5"/>
    <d v="2025-08-31T00:00:00"/>
    <d v="2025-08-31T00:00:00"/>
    <s v="Sunday Concert Service"/>
    <x v="0"/>
    <s v="St. Paul United Methodist Church"/>
    <s v="1816 Routh St"/>
    <n v="75201"/>
    <n v="1"/>
    <m/>
    <n v="78"/>
    <n v="78"/>
    <m/>
  </r>
  <r>
    <x v="26"/>
    <x v="5"/>
    <d v="2025-08-31T00:00:00"/>
    <d v="2025-08-31T00:00:00"/>
    <s v="Riverfront Jazz Festival"/>
    <x v="0"/>
    <s v="Fair Park Dallas"/>
    <s v="3800 Parry "/>
    <n v="75215"/>
    <n v="1"/>
    <n v="4480"/>
    <n v="0"/>
    <n v="4480"/>
    <m/>
  </r>
  <r>
    <x v="2"/>
    <x v="1"/>
    <d v="2025-09-01T00:00:00"/>
    <d v="2025-09-30T00:00:00"/>
    <s v="Subsidized Rehearsal Space Program"/>
    <x v="0"/>
    <s v="Arts Mission Oak Cliff"/>
    <s v="410 S Windomere Ave"/>
    <n v="75208"/>
    <n v="31"/>
    <n v="47"/>
    <n v="13"/>
    <n v="60"/>
    <m/>
  </r>
  <r>
    <x v="2"/>
    <x v="3"/>
    <d v="2025-09-01T00:00:00"/>
    <d v="2025-09-30T00:00:00"/>
    <s v="Exchange Club AMOCX"/>
    <x v="0"/>
    <s v="Arts Mission Oak Cliff"/>
    <s v="410 S Windomere Ave"/>
    <n v="75208"/>
    <n v="35"/>
    <m/>
    <n v="7"/>
    <n v="7"/>
    <m/>
  </r>
  <r>
    <x v="4"/>
    <x v="0"/>
    <d v="2025-09-01T00:00:00"/>
    <d v="2025-09-30T00:00:00"/>
    <s v="Trainee Class"/>
    <x v="0"/>
    <s v="Avant Chamber Ballet"/>
    <s v="2408 Farrington St"/>
    <n v="75207"/>
    <n v="26"/>
    <n v="5"/>
    <n v="30"/>
    <n v="35"/>
    <m/>
  </r>
  <r>
    <x v="4"/>
    <x v="1"/>
    <d v="2025-09-01T00:00:00"/>
    <d v="2025-09-30T00:00:00"/>
    <s v="Trainee Rehearsal"/>
    <x v="0"/>
    <s v="Avant Chamber Ballet"/>
    <s v="2408 Farrington St"/>
    <n v="75207"/>
    <n v="26"/>
    <n v="5"/>
    <n v="16"/>
    <n v="190"/>
    <m/>
  </r>
  <r>
    <x v="4"/>
    <x v="0"/>
    <d v="2025-09-01T00:00:00"/>
    <d v="2025-09-30T00:00:00"/>
    <s v="Outreach Pre-Pro Classes"/>
    <x v="0"/>
    <s v="Avant Chamber Ballet"/>
    <s v="2408 Farrington St"/>
    <n v="75207"/>
    <n v="22"/>
    <n v="0"/>
    <n v="12"/>
    <n v="12"/>
    <m/>
  </r>
  <r>
    <x v="4"/>
    <x v="0"/>
    <d v="2025-09-01T00:00:00"/>
    <d v="2025-09-30T00:00:00"/>
    <s v="Adult Classes"/>
    <x v="0"/>
    <s v="Avant Chamber Ballet"/>
    <s v="2408 Farrington St"/>
    <n v="75207"/>
    <n v="22"/>
    <n v="220"/>
    <n v="0"/>
    <n v="220"/>
    <m/>
  </r>
  <r>
    <x v="5"/>
    <x v="2"/>
    <d v="2025-09-01T00:00:00"/>
    <d v="2025-09-06T00:00:00"/>
    <s v="BNTC Classes"/>
    <x v="0"/>
    <s v="BNT Studios"/>
    <s v="10675 E. Northwest Higway, Suite 2400"/>
    <n v="75238"/>
    <n v="18"/>
    <n v="52"/>
    <n v="15"/>
    <n v="67"/>
    <m/>
  </r>
  <r>
    <x v="5"/>
    <x v="2"/>
    <d v="2025-09-01T00:00:00"/>
    <d v="2025-09-06T00:00:00"/>
    <s v="Trainee Program"/>
    <x v="0"/>
    <s v="BNT Studios"/>
    <s v="10675 E. Northwest Higway, Suite 2400"/>
    <n v="75238"/>
    <n v="10"/>
    <n v="13"/>
    <n v="13"/>
    <n v="26"/>
    <m/>
  </r>
  <r>
    <x v="6"/>
    <x v="4"/>
    <d v="2025-09-01T00:00:00"/>
    <d v="2025-09-30T00:00:00"/>
    <s v="Carter High Choir and Piano Teaching Artist Residency"/>
    <x v="0"/>
    <s v="Carter HS"/>
    <s v="1819 W Wheatland Rd"/>
    <n v="75232"/>
    <n v="49"/>
    <n v="0"/>
    <n v="13"/>
    <n v="13"/>
    <m/>
  </r>
  <r>
    <x v="6"/>
    <x v="4"/>
    <d v="2025-09-01T00:00:00"/>
    <d v="2025-09-30T00:00:00"/>
    <s v="BTHSVPA Piano Residency"/>
    <x v="0"/>
    <s v="Booker T Wash. HSPVA"/>
    <s v="2501 Flora St"/>
    <n v="75201"/>
    <n v="28"/>
    <n v="0"/>
    <n v="7"/>
    <n v="7"/>
    <m/>
  </r>
  <r>
    <x v="6"/>
    <x v="4"/>
    <d v="2025-09-01T00:00:00"/>
    <d v="2025-09-30T00:00:00"/>
    <s v="Conrad HS Piano Residency"/>
    <x v="0"/>
    <s v="Emmet J Conrad HS"/>
    <s v="7502 Fair Oaks"/>
    <n v="75231"/>
    <n v="12"/>
    <n v="0"/>
    <n v="3"/>
    <n v="3"/>
    <m/>
  </r>
  <r>
    <x v="6"/>
    <x v="0"/>
    <d v="2025-09-01T00:00:00"/>
    <d v="2025-09-30T00:00:00"/>
    <s v="Uplift Atlas Violin Club"/>
    <x v="0"/>
    <s v="Uplift Atlas Prep"/>
    <s v="1747 Annex St."/>
    <n v="75204"/>
    <n v="4"/>
    <n v="0"/>
    <n v="19"/>
    <n v="19"/>
    <m/>
  </r>
  <r>
    <x v="10"/>
    <x v="0"/>
    <d v="2025-09-01T00:00:00"/>
    <d v="2025-09-30T00:00:00"/>
    <s v="The Collagraph (Thoman Wednesday Evenings)"/>
    <x v="0"/>
    <s v="Creative Arts Center of Dallas"/>
    <s v="2360 Laughlin Drive"/>
    <n v="75228"/>
    <n v="4"/>
    <n v="8"/>
    <m/>
    <n v="8"/>
    <m/>
  </r>
  <r>
    <x v="10"/>
    <x v="0"/>
    <d v="2025-09-01T00:00:00"/>
    <d v="2025-09-30T00:00:00"/>
    <s v="Storytelling Thru Collage (Flanzella Wednesday Afternoons)"/>
    <x v="0"/>
    <s v="Creative Arts Center of Dallas"/>
    <s v="2360 Laughlin Drive"/>
    <n v="75228"/>
    <n v="4"/>
    <n v="16"/>
    <m/>
    <n v="16"/>
    <m/>
  </r>
  <r>
    <x v="10"/>
    <x v="0"/>
    <d v="2025-09-01T00:00:00"/>
    <d v="2025-09-30T00:00:00"/>
    <s v="Int/Adv Art of Handbuilding (Gossett Monday Evenings)"/>
    <x v="0"/>
    <s v="Creative Arts Center of Dallas"/>
    <s v="2360 Laughlin Drive"/>
    <n v="75228"/>
    <n v="3"/>
    <n v="18"/>
    <m/>
    <n v="18"/>
    <m/>
  </r>
  <r>
    <x v="10"/>
    <x v="0"/>
    <d v="2025-09-01T00:00:00"/>
    <d v="2025-09-30T00:00:00"/>
    <s v="Fundamentals of Handbuilding (Portnoy Thursday Evenings)"/>
    <x v="0"/>
    <s v="Creative Arts Center of Dallas"/>
    <s v="2361 Laughlin Drive"/>
    <n v="75228"/>
    <n v="4"/>
    <n v="32"/>
    <m/>
    <n v="32"/>
    <m/>
  </r>
  <r>
    <x v="10"/>
    <x v="0"/>
    <d v="2025-09-01T00:00:00"/>
    <d v="2025-09-30T00:00:00"/>
    <s v="Fundamentals of Wheel (German Friday Mornings)"/>
    <x v="0"/>
    <s v="Creative Arts Center of Dallas"/>
    <s v="2360 Laughlin Drive"/>
    <n v="75228"/>
    <n v="4"/>
    <n v="28"/>
    <m/>
    <n v="28"/>
    <m/>
  </r>
  <r>
    <x v="10"/>
    <x v="0"/>
    <d v="2025-09-01T00:00:00"/>
    <d v="2025-09-30T00:00:00"/>
    <s v="Fundamentals of Wheel (German Friday Evenings)"/>
    <x v="0"/>
    <s v="Creative Arts Center of Dallas"/>
    <s v="2360 Laughlin Drive"/>
    <n v="75228"/>
    <n v="4"/>
    <n v="24"/>
    <m/>
    <n v="24"/>
    <m/>
  </r>
  <r>
    <x v="10"/>
    <x v="0"/>
    <d v="2025-09-01T00:00:00"/>
    <d v="2025-09-30T00:00:00"/>
    <s v="Fundamentals of Wheel (Teran Sunday Afternoon)"/>
    <x v="0"/>
    <s v="Creative Arts Center of Dallas"/>
    <s v="2360 Laughlin Drive"/>
    <n v="75228"/>
    <n v="4"/>
    <n v="36"/>
    <n v="8"/>
    <n v="44"/>
    <m/>
  </r>
  <r>
    <x v="10"/>
    <x v="0"/>
    <d v="2025-09-01T00:00:00"/>
    <d v="2025-09-30T00:00:00"/>
    <s v="Fundamentals of Wheel (Teran Thursday Mornings)"/>
    <x v="0"/>
    <s v="Creative Arts Center of Dallas"/>
    <s v="2360 Laughlin Drive"/>
    <n v="75228"/>
    <n v="4"/>
    <n v="24"/>
    <n v="4"/>
    <n v="28"/>
    <m/>
  </r>
  <r>
    <x v="10"/>
    <x v="0"/>
    <d v="2025-09-01T00:00:00"/>
    <d v="2025-09-30T00:00:00"/>
    <s v="Fundamentals of Wheel (Teran Tuesday Evenings)"/>
    <x v="0"/>
    <s v="Creative Arts Center of Dallas"/>
    <s v="2360 Laughlin Drive"/>
    <n v="75228"/>
    <n v="4"/>
    <n v="36"/>
    <m/>
    <n v="36"/>
    <m/>
  </r>
  <r>
    <x v="10"/>
    <x v="0"/>
    <d v="2025-09-01T00:00:00"/>
    <d v="2025-09-30T00:00:00"/>
    <s v="Fundamentals of Wheel (Teran Wednesday Evenings)"/>
    <x v="0"/>
    <s v="Creative Arts Center of Dallas"/>
    <s v="2360 Laughlin Drive"/>
    <n v="75228"/>
    <n v="4"/>
    <n v="44"/>
    <n v="4"/>
    <n v="48"/>
    <m/>
  </r>
  <r>
    <x v="10"/>
    <x v="0"/>
    <d v="2025-09-01T00:00:00"/>
    <d v="2025-09-30T00:00:00"/>
    <s v="Fundamentals of Wheel (Gossett Saturday Morning)"/>
    <x v="0"/>
    <s v="Creative Arts Center of Dallas"/>
    <s v="2360 Laughlin Drive"/>
    <n v="75228"/>
    <n v="4"/>
    <n v="24"/>
    <m/>
    <n v="24"/>
    <m/>
  </r>
  <r>
    <x v="10"/>
    <x v="0"/>
    <d v="2025-09-01T00:00:00"/>
    <d v="2025-09-30T00:00:00"/>
    <s v="Fundamentals of Wheel (Henson Monday Evenings)"/>
    <x v="0"/>
    <s v="Creative Arts Center of Dallas"/>
    <s v="2360 Laughlin Drive"/>
    <n v="75228"/>
    <n v="3"/>
    <n v="30"/>
    <m/>
    <n v="30"/>
    <m/>
  </r>
  <r>
    <x v="10"/>
    <x v="0"/>
    <d v="2025-09-01T00:00:00"/>
    <d v="2025-09-30T00:00:00"/>
    <s v="Fundamentals of Wheel (Portnoy Saturday Mornings)"/>
    <x v="0"/>
    <s v="Creative Arts Center of Dallas"/>
    <s v="2360 Laughlin Drive"/>
    <n v="75228"/>
    <n v="4"/>
    <n v="36"/>
    <n v="4"/>
    <n v="40"/>
    <m/>
  </r>
  <r>
    <x v="10"/>
    <x v="0"/>
    <d v="2025-09-01T00:00:00"/>
    <d v="2025-09-30T00:00:00"/>
    <s v="Fundamentals of Wheel (Portnoy Sunday Mornings)"/>
    <x v="0"/>
    <s v="Creative Arts Center of Dallas"/>
    <s v="2360 Laughlin Drive"/>
    <n v="75228"/>
    <n v="4"/>
    <n v="16"/>
    <m/>
    <n v="16"/>
    <m/>
  </r>
  <r>
    <x v="10"/>
    <x v="0"/>
    <d v="2025-09-01T00:00:00"/>
    <d v="2025-09-30T00:00:00"/>
    <s v="Fundamentals of Wheel (Portnoy Sunday Afternoons)"/>
    <x v="0"/>
    <s v="Creative Arts Center of Dallas"/>
    <s v="2360 Laughlin Drive"/>
    <n v="75228"/>
    <n v="4"/>
    <n v="32"/>
    <m/>
    <n v="32"/>
    <m/>
  </r>
  <r>
    <x v="10"/>
    <x v="0"/>
    <d v="2025-09-01T00:00:00"/>
    <d v="2025-09-30T00:00:00"/>
    <s v="Fundamentals of Wheel (Trolli Wednesday Evenings)"/>
    <x v="0"/>
    <s v="Creative Arts Center of Dallas"/>
    <s v="2360 Laughlin Drive"/>
    <n v="75228"/>
    <n v="4"/>
    <n v="48"/>
    <m/>
    <n v="48"/>
    <m/>
  </r>
  <r>
    <x v="10"/>
    <x v="0"/>
    <d v="2025-09-01T00:00:00"/>
    <d v="2025-09-30T00:00:00"/>
    <s v="Hands in Clay (German Tuesday Mornings)"/>
    <x v="0"/>
    <s v="Creative Arts Center of Dallas"/>
    <s v="2360 Laughlin Drive"/>
    <n v="75228"/>
    <n v="4"/>
    <n v="32"/>
    <m/>
    <n v="32"/>
    <m/>
  </r>
  <r>
    <x v="10"/>
    <x v="0"/>
    <d v="2025-09-01T00:00:00"/>
    <d v="2025-09-30T00:00:00"/>
    <s v="Hands in Clay (Trolli Friday Afternoons)"/>
    <x v="0"/>
    <s v="Creative Arts Center of Dallas"/>
    <s v="2360 Laughlin Drive"/>
    <n v="75228"/>
    <n v="4"/>
    <n v="28"/>
    <m/>
    <n v="28"/>
    <m/>
  </r>
  <r>
    <x v="10"/>
    <x v="0"/>
    <d v="2025-09-01T00:00:00"/>
    <d v="2025-09-30T00:00:00"/>
    <s v="Int/Adv Wheel (Portnoy Saturday Afternoons)"/>
    <x v="0"/>
    <s v="Creative Arts Center of Dallas"/>
    <s v="2360 Laughlin Drive"/>
    <n v="75228"/>
    <n v="4"/>
    <n v="40"/>
    <m/>
    <n v="40"/>
    <m/>
  </r>
  <r>
    <x v="10"/>
    <x v="0"/>
    <d v="2025-09-01T00:00:00"/>
    <d v="2025-09-30T00:00:00"/>
    <s v="Int/Adv Wheel (Trolli Thursday Evenings)"/>
    <x v="0"/>
    <s v="Creative Arts Center of Dallas"/>
    <s v="2360 Laughlin Drive"/>
    <n v="75228"/>
    <n v="4"/>
    <n v="40"/>
    <m/>
    <n v="40"/>
    <m/>
  </r>
  <r>
    <x v="10"/>
    <x v="0"/>
    <d v="2025-09-01T00:00:00"/>
    <d v="2025-09-30T00:00:00"/>
    <s v="Color My World in Oil Pastel/Color Pencil (VET Friday Evenings)"/>
    <x v="0"/>
    <s v="Creative Arts Center of Dallas"/>
    <s v="2360 Laughlin Drive"/>
    <n v="75228"/>
    <n v="4"/>
    <n v="8"/>
    <m/>
    <n v="8"/>
    <m/>
  </r>
  <r>
    <x v="10"/>
    <x v="0"/>
    <d v="2025-09-01T00:00:00"/>
    <d v="2025-09-30T00:00:00"/>
    <s v="Drawing Together (VET Wednesday Evenings)"/>
    <x v="0"/>
    <s v="Creative Arts Center of Dallas"/>
    <s v="2360 Laughlin Drive"/>
    <n v="75228"/>
    <n v="4"/>
    <n v="8"/>
    <m/>
    <n v="8"/>
    <m/>
  </r>
  <r>
    <x v="10"/>
    <x v="0"/>
    <d v="2025-09-01T00:00:00"/>
    <d v="2025-09-30T00:00:00"/>
    <s v="Figure Drawing 4-week Mini (D Collins Tuesday Evenings)"/>
    <x v="0"/>
    <s v="Creative Arts Center of Dallas"/>
    <s v="2360 Laughlin Drive"/>
    <n v="75228"/>
    <n v="4"/>
    <n v="32"/>
    <m/>
    <n v="32"/>
    <m/>
  </r>
  <r>
    <x v="10"/>
    <x v="0"/>
    <d v="2025-09-01T00:00:00"/>
    <d v="2025-09-30T00:00:00"/>
    <s v="Figure Drawing 4-Week Class (Smith Thursday Evenings)"/>
    <x v="0"/>
    <s v="Creative Arts Center of Dallas"/>
    <s v="2360 Laughlin Drive"/>
    <n v="75228"/>
    <n v="4"/>
    <n v="36"/>
    <m/>
    <n v="36"/>
    <m/>
  </r>
  <r>
    <x v="10"/>
    <x v="0"/>
    <d v="2025-09-01T00:00:00"/>
    <d v="2025-09-30T00:00:00"/>
    <s v="Still Life Drawing 4-Week Class (Smith Tuesday Evenings)"/>
    <x v="0"/>
    <s v="Creative Arts Center of Dallas"/>
    <s v="2360 Laughlin Drive"/>
    <n v="75228"/>
    <n v="4"/>
    <n v="32"/>
    <m/>
    <n v="32"/>
    <m/>
  </r>
  <r>
    <x v="10"/>
    <x v="0"/>
    <d v="2025-09-01T00:00:00"/>
    <d v="2025-09-30T00:00:00"/>
    <s v="Sewing with Fabric and Leather (Ickert Monday Evenings) S4"/>
    <x v="0"/>
    <s v="Creative Arts Center of Dallas"/>
    <s v="2360 Laughlin Drive"/>
    <n v="75228"/>
    <n v="3"/>
    <n v="15"/>
    <n v="6"/>
    <n v="21"/>
    <m/>
  </r>
  <r>
    <x v="10"/>
    <x v="0"/>
    <d v="2025-09-01T00:00:00"/>
    <d v="2025-09-30T00:00:00"/>
    <s v="Sewing with Fabric and Leather (Ickert Thursday Mornings)"/>
    <x v="0"/>
    <s v="Creative Arts Center of Dallas"/>
    <s v="2360 Laughlin Drive"/>
    <n v="75228"/>
    <n v="4"/>
    <n v="8"/>
    <m/>
    <n v="8"/>
    <m/>
  </r>
  <r>
    <x v="10"/>
    <x v="0"/>
    <d v="2025-09-01T00:00:00"/>
    <d v="2025-09-30T00:00:00"/>
    <s v="Fused Glass (Flynn Thursday Afternoons)"/>
    <x v="0"/>
    <s v="Creative Arts Center of Dallas"/>
    <s v="2360 Laughlin Drive"/>
    <n v="75228"/>
    <n v="4"/>
    <n v="16"/>
    <m/>
    <n v="16"/>
    <m/>
  </r>
  <r>
    <x v="10"/>
    <x v="0"/>
    <d v="2025-09-01T00:00:00"/>
    <d v="2025-09-30T00:00:00"/>
    <s v="Fused Glass (Flynn Thursday Evenings) S4"/>
    <x v="0"/>
    <s v="Creative Arts Center of Dallas"/>
    <s v="2360 Laughlin Drive"/>
    <n v="75228"/>
    <n v="4"/>
    <n v="28"/>
    <m/>
    <n v="28"/>
    <m/>
  </r>
  <r>
    <x v="10"/>
    <x v="0"/>
    <d v="2025-09-01T00:00:00"/>
    <d v="2025-09-30T00:00:00"/>
    <s v="Stained Glass (Flynn Monday Afternoons)"/>
    <x v="0"/>
    <s v="Creative Arts Center of Dallas"/>
    <s v="2360 Laughlin Drive"/>
    <n v="75228"/>
    <n v="3"/>
    <n v="18"/>
    <m/>
    <n v="18"/>
    <m/>
  </r>
  <r>
    <x v="10"/>
    <x v="0"/>
    <d v="2025-09-01T00:00:00"/>
    <d v="2025-09-30T00:00:00"/>
    <s v="Int/Adv Jewelry Fabrication (Swann Tuesday Morning)"/>
    <x v="0"/>
    <s v="Creative Arts Center of Dallas"/>
    <s v="2360 Laughlin Drive"/>
    <n v="75228"/>
    <n v="4"/>
    <n v="16"/>
    <m/>
    <n v="16"/>
    <m/>
  </r>
  <r>
    <x v="10"/>
    <x v="0"/>
    <d v="2025-09-01T00:00:00"/>
    <d v="2025-09-30T00:00:00"/>
    <s v="Beg/Int Jewelry Fabrication (Swann Monday Evening)"/>
    <x v="0"/>
    <s v="Creative Arts Center of Dallas"/>
    <s v="2360 Laughlin Drive"/>
    <n v="75228"/>
    <n v="3"/>
    <n v="9"/>
    <m/>
    <n v="9"/>
    <m/>
  </r>
  <r>
    <x v="10"/>
    <x v="0"/>
    <d v="2025-09-01T00:00:00"/>
    <d v="2025-09-30T00:00:00"/>
    <s v="Beg/Int Jewelry Fabrication (Swann Saturday Morning S4)"/>
    <x v="0"/>
    <s v="Creative Arts Center of Dallas"/>
    <s v="2360 Laughlin Drive"/>
    <n v="75228"/>
    <n v="4"/>
    <n v="20"/>
    <m/>
    <n v="20"/>
    <m/>
  </r>
  <r>
    <x v="10"/>
    <x v="0"/>
    <d v="2025-09-01T00:00:00"/>
    <d v="2025-09-30T00:00:00"/>
    <s v="Beg/Int Jewelry Fabrication (Swann Wednesday Morning)"/>
    <x v="0"/>
    <s v="Creative Arts Center of Dallas"/>
    <s v="2360 Laughlin Drive"/>
    <n v="75228"/>
    <n v="4"/>
    <n v="28"/>
    <m/>
    <n v="28"/>
    <m/>
  </r>
  <r>
    <x v="10"/>
    <x v="0"/>
    <d v="2025-09-01T00:00:00"/>
    <d v="2025-09-30T00:00:00"/>
    <s v="Beg/Int Jewelry Fabrication Mini (Swann Monday Evening)"/>
    <x v="0"/>
    <s v="Creative Arts Center of Dallas"/>
    <s v="2360 Laughlin Drive"/>
    <n v="75228"/>
    <n v="3"/>
    <n v="12"/>
    <m/>
    <n v="12"/>
    <m/>
  </r>
  <r>
    <x v="10"/>
    <x v="0"/>
    <d v="2025-09-01T00:00:00"/>
    <d v="2025-09-30T00:00:00"/>
    <s v="Lost Wax Casting (Swann Thursday Evening)"/>
    <x v="0"/>
    <s v="Creative Arts Center of Dallas"/>
    <s v="2360 Laughlin Drive"/>
    <n v="75228"/>
    <n v="4"/>
    <n v="20"/>
    <m/>
    <n v="20"/>
    <m/>
  </r>
  <r>
    <x v="10"/>
    <x v="0"/>
    <d v="2025-09-01T00:00:00"/>
    <d v="2025-09-30T00:00:00"/>
    <s v="Lost Wax Casting (Swann Wednesday Afternoon)"/>
    <x v="0"/>
    <s v="Creative Arts Center of Dallas"/>
    <s v="2360 Laughlin Drive"/>
    <n v="75228"/>
    <n v="4"/>
    <n v="12"/>
    <m/>
    <n v="12"/>
    <m/>
  </r>
  <r>
    <x v="10"/>
    <x v="0"/>
    <d v="2025-09-01T00:00:00"/>
    <d v="2025-09-30T00:00:00"/>
    <s v="Metal Sculpture (Coan Thursday Evening)"/>
    <x v="0"/>
    <s v="Creative Arts Center of Dallas"/>
    <s v="2360 Laughlin Drive"/>
    <n v="75228"/>
    <n v="4"/>
    <n v="16"/>
    <m/>
    <n v="16"/>
    <m/>
  </r>
  <r>
    <x v="10"/>
    <x v="0"/>
    <d v="2025-09-01T00:00:00"/>
    <d v="2025-09-30T00:00:00"/>
    <s v="Advanced Metal Sculpture (Coan Monday Morning)"/>
    <x v="0"/>
    <s v="Creative Arts Center of Dallas"/>
    <s v="2360 Laughlin Drive"/>
    <n v="75228"/>
    <n v="3"/>
    <n v="9"/>
    <m/>
    <n v="9"/>
    <m/>
  </r>
  <r>
    <x v="10"/>
    <x v="0"/>
    <d v="2025-09-01T00:00:00"/>
    <d v="2025-09-30T00:00:00"/>
    <s v="Metal Sculpture (Meehan Tuesday Evening)"/>
    <x v="0"/>
    <s v="Creative Arts Center of Dallas"/>
    <s v="2360 Laughlin Drive"/>
    <n v="75228"/>
    <n v="4"/>
    <n v="20"/>
    <m/>
    <n v="20"/>
    <m/>
  </r>
  <r>
    <x v="10"/>
    <x v="0"/>
    <d v="2025-09-01T00:00:00"/>
    <d v="2025-09-30T00:00:00"/>
    <s v="Metal Sculpture (Soto Friday Evenings)"/>
    <x v="0"/>
    <s v="Creative Arts Center of Dallas"/>
    <s v="2360 Laughlin Drive"/>
    <n v="75228"/>
    <n v="4"/>
    <n v="16"/>
    <m/>
    <n v="16"/>
    <m/>
  </r>
  <r>
    <x v="10"/>
    <x v="0"/>
    <d v="2025-09-01T00:00:00"/>
    <d v="2025-09-30T00:00:00"/>
    <s v="Metal Sculpture (Soto Saturday Morning) S4"/>
    <x v="0"/>
    <s v="Creative Arts Center of Dallas"/>
    <s v="2360 Laughlin Drive"/>
    <n v="75228"/>
    <n v="4"/>
    <n v="16"/>
    <n v="4"/>
    <n v="20"/>
    <m/>
  </r>
  <r>
    <x v="10"/>
    <x v="0"/>
    <d v="2025-09-01T00:00:00"/>
    <d v="2025-09-30T00:00:00"/>
    <s v="Metal Sculpture (Soto Wednesday Evening)"/>
    <x v="0"/>
    <s v="Creative Arts Center of Dallas"/>
    <s v="2361 Laughlin Drive"/>
    <n v="75229"/>
    <n v="4"/>
    <n v="20"/>
    <m/>
    <n v="20"/>
    <m/>
  </r>
  <r>
    <x v="16"/>
    <x v="9"/>
    <d v="2025-09-01T00:00:00"/>
    <d v="2025-09-30T00:00:00"/>
    <s v="Adults - Docent Guided"/>
    <x v="0"/>
    <s v="Dallas Museum of Art"/>
    <s v="1717 N Harwood"/>
    <n v="75201"/>
    <n v="3"/>
    <n v="52"/>
    <m/>
    <n v="52"/>
    <m/>
  </r>
  <r>
    <x v="16"/>
    <x v="9"/>
    <d v="2025-09-01T00:00:00"/>
    <d v="2025-10-31T00:00:00"/>
    <s v="DISD - Docent Guided"/>
    <x v="0"/>
    <s v="Dallas Museum of Art"/>
    <s v="1717 N Harwood"/>
    <n v="75201"/>
    <n v="10"/>
    <n v="149"/>
    <m/>
    <n v="149"/>
    <m/>
  </r>
  <r>
    <x v="16"/>
    <x v="9"/>
    <d v="2025-09-01T00:00:00"/>
    <d v="2025-09-30T00:00:00"/>
    <s v="Non-DISD - Docent Guided"/>
    <x v="0"/>
    <s v="Dallas Museum of Art"/>
    <s v="1717 N Harwood"/>
    <n v="75201"/>
    <n v="6"/>
    <m/>
    <n v="85"/>
    <n v="85"/>
    <m/>
  </r>
  <r>
    <x v="16"/>
    <x v="9"/>
    <d v="2025-09-01T00:00:00"/>
    <d v="2025-09-30T00:00:00"/>
    <s v="Non-DISD - Self Guided"/>
    <x v="0"/>
    <s v="Dallas Museum of Art"/>
    <s v="1717 N Harwood"/>
    <n v="75201"/>
    <n v="5"/>
    <m/>
    <n v="250"/>
    <n v="250"/>
    <m/>
  </r>
  <r>
    <x v="10"/>
    <x v="0"/>
    <d v="2025-09-01T00:00:00"/>
    <d v="2025-09-30T00:00:00"/>
    <s v="Encaustic Painting (VET Sunday Afternoons)"/>
    <x v="0"/>
    <s v="Creative Arts Center of Dallas"/>
    <s v="2360 Laughlin Drive"/>
    <n v="75228"/>
    <n v="4"/>
    <n v="16"/>
    <m/>
    <n v="16"/>
    <m/>
  </r>
  <r>
    <x v="10"/>
    <x v="0"/>
    <d v="2025-09-01T00:00:00"/>
    <d v="2025-09-30T00:00:00"/>
    <s v="Lush Layers: Collage, Prints, &amp; More (Collins Wednesday Evenings)"/>
    <x v="0"/>
    <s v="Creative Arts Center of Dallas"/>
    <s v="2359 Laughlin Drive"/>
    <n v="75227"/>
    <n v="4"/>
    <n v="32"/>
    <m/>
    <n v="32"/>
    <m/>
  </r>
  <r>
    <x v="10"/>
    <x v="0"/>
    <d v="2025-09-01T00:00:00"/>
    <d v="2025-09-30T00:00:00"/>
    <s v="All Mosaics (Thomas Monday Morning)"/>
    <x v="0"/>
    <s v="Creative Arts Center of Dallas"/>
    <s v="2358 Laughlin Drive"/>
    <n v="75226"/>
    <n v="3"/>
    <n v="24"/>
    <m/>
    <n v="24"/>
    <m/>
  </r>
  <r>
    <x v="10"/>
    <x v="0"/>
    <d v="2025-09-01T00:00:00"/>
    <d v="2025-09-30T00:00:00"/>
    <s v="Art of Mosaic (Collins Friday Morning)"/>
    <x v="0"/>
    <s v="Creative Arts Center of Dallas"/>
    <s v="2360 Laughlin Drive"/>
    <n v="75228"/>
    <n v="4"/>
    <n v="32"/>
    <m/>
    <n v="32"/>
    <m/>
  </r>
  <r>
    <x v="10"/>
    <x v="0"/>
    <d v="2025-09-01T00:00:00"/>
    <d v="2025-09-30T00:00:00"/>
    <s v="Broken Dish Mosaic (Picassiette) (Thomas Saturday Morning)"/>
    <x v="0"/>
    <s v="Creative Arts Center of Dallas"/>
    <s v="2360 Laughlin Drive"/>
    <n v="75228"/>
    <n v="4"/>
    <n v="20"/>
    <m/>
    <n v="20"/>
    <m/>
  </r>
  <r>
    <x v="10"/>
    <x v="0"/>
    <d v="2025-09-01T00:00:00"/>
    <d v="2025-09-30T00:00:00"/>
    <s v="Mixed Media Mosaic (Collins Tuesday Evening)"/>
    <x v="0"/>
    <s v="Creative Arts Center of Dallas"/>
    <s v="2360 Laughlin Drive"/>
    <n v="75228"/>
    <n v="4"/>
    <n v="28"/>
    <m/>
    <n v="28"/>
    <m/>
  </r>
  <r>
    <x v="10"/>
    <x v="0"/>
    <d v="2025-09-01T00:00:00"/>
    <d v="2025-09-30T00:00:00"/>
    <s v="Acrylic Painting (Drennan Tuesday Afternoon)"/>
    <x v="0"/>
    <s v="Creative Arts Center of Dallas"/>
    <s v="2360 Laughlin Drive"/>
    <n v="75228"/>
    <n v="4"/>
    <n v="32"/>
    <m/>
    <n v="32"/>
    <m/>
  </r>
  <r>
    <x v="10"/>
    <x v="0"/>
    <d v="2025-09-01T00:00:00"/>
    <d v="2025-09-30T00:00:00"/>
    <s v="Acrylic Painting (Drennan Tuesday Evening)"/>
    <x v="0"/>
    <s v="Creative Arts Center of Dallas"/>
    <s v="2360 Laughlin Drive"/>
    <n v="75228"/>
    <n v="4"/>
    <n v="32"/>
    <m/>
    <n v="32"/>
    <m/>
  </r>
  <r>
    <x v="10"/>
    <x v="0"/>
    <d v="2025-09-01T00:00:00"/>
    <d v="2025-09-30T00:00:00"/>
    <s v="Int/Adv Oil Painting from Photos (Kramer Saturday Afternoon)"/>
    <x v="0"/>
    <s v="Creative Arts Center of Dallas"/>
    <s v="2360 Laughlin Drive"/>
    <n v="75228"/>
    <n v="4"/>
    <n v="36"/>
    <m/>
    <n v="36"/>
    <m/>
  </r>
  <r>
    <x v="10"/>
    <x v="0"/>
    <d v="2025-09-01T00:00:00"/>
    <d v="2025-09-30T00:00:00"/>
    <s v="Int/Adv Oil Painting from Photos (Kramer Thursday Afternoon)"/>
    <x v="0"/>
    <s v="Creative Arts Center of Dallas"/>
    <s v="2360 Laughlin Drive"/>
    <n v="75228"/>
    <n v="4"/>
    <n v="20"/>
    <m/>
    <n v="20"/>
    <m/>
  </r>
  <r>
    <x v="10"/>
    <x v="0"/>
    <d v="2025-09-01T00:00:00"/>
    <d v="2025-09-30T00:00:00"/>
    <s v="Basic Oil Painting (VET Monday Evenings)"/>
    <x v="0"/>
    <s v="Creative Arts Center of Dallas"/>
    <s v="2360 Laughlin Drive"/>
    <n v="75228"/>
    <n v="4"/>
    <n v="28"/>
    <n v="4"/>
    <n v="32"/>
    <m/>
  </r>
  <r>
    <x v="10"/>
    <x v="0"/>
    <d v="2025-09-01T00:00:00"/>
    <d v="2025-09-30T00:00:00"/>
    <s v="Beginner Oil Painting from Photos (Kramer Saturday Morning)"/>
    <x v="0"/>
    <s v="Creative Arts Center of Dallas"/>
    <s v="2360 Laughlin Drive"/>
    <n v="75228"/>
    <n v="4"/>
    <n v="44"/>
    <m/>
    <n v="44"/>
    <m/>
  </r>
  <r>
    <x v="10"/>
    <x v="0"/>
    <d v="2025-09-01T00:00:00"/>
    <d v="2025-09-30T00:00:00"/>
    <s v="Beginner Oil Painting from Photos (Kramer Thursday Evening)"/>
    <x v="0"/>
    <s v="Creative Arts Center of Dallas"/>
    <s v="2360 Laughlin Drive"/>
    <n v="75228"/>
    <n v="4"/>
    <n v="44"/>
    <m/>
    <n v="44"/>
    <m/>
  </r>
  <r>
    <x v="10"/>
    <x v="0"/>
    <d v="2025-09-01T00:00:00"/>
    <d v="2025-09-30T00:00:00"/>
    <s v="Watercolor Fundamentals (Byfield Tuesday Mornings)"/>
    <x v="0"/>
    <s v="Creative Arts Center of Dallas"/>
    <s v="2360 Laughlin Drive"/>
    <n v="75228"/>
    <n v="4"/>
    <n v="28"/>
    <m/>
    <n v="28"/>
    <m/>
  </r>
  <r>
    <x v="10"/>
    <x v="0"/>
    <d v="2025-09-01T00:00:00"/>
    <d v="2025-09-30T00:00:00"/>
    <s v="Watercolor Fundamentals (Byfield Thursday Evenings)"/>
    <x v="0"/>
    <s v="Creative Arts Center of Dallas"/>
    <s v="2360 Laughlin Drive"/>
    <n v="75228"/>
    <n v="4"/>
    <n v="36"/>
    <m/>
    <n v="36"/>
    <m/>
  </r>
  <r>
    <x v="10"/>
    <x v="0"/>
    <d v="2025-09-01T00:00:00"/>
    <d v="2025-09-30T00:00:00"/>
    <s v="Int/Adv Watercolor (Byfield Wedenesday Mornings)"/>
    <x v="0"/>
    <s v="Creative Arts Center of Dallas"/>
    <s v="2360 Laughlin Drive"/>
    <n v="75228"/>
    <n v="4"/>
    <n v="40"/>
    <m/>
    <n v="40"/>
    <m/>
  </r>
  <r>
    <x v="10"/>
    <x v="0"/>
    <d v="2025-09-01T00:00:00"/>
    <d v="2025-09-30T00:00:00"/>
    <s v="Unlock the Watercolorist Within Mini Class 1 (Janece Monday Evenings)"/>
    <x v="0"/>
    <s v="Creative Arts Center of Dallas"/>
    <s v="2360 Laughlin Drive"/>
    <n v="75228"/>
    <n v="3"/>
    <n v="16"/>
    <m/>
    <n v="16"/>
    <m/>
  </r>
  <r>
    <x v="10"/>
    <x v="0"/>
    <d v="2025-09-01T00:00:00"/>
    <d v="2025-09-30T00:00:00"/>
    <s v="Wild Side of Watercolor (Janece Thursday Afternoon)"/>
    <x v="0"/>
    <s v="Creative Arts Center of Dallas"/>
    <s v="2360 Laughlin Drive"/>
    <n v="75228"/>
    <n v="4"/>
    <n v="40"/>
    <m/>
    <n v="40"/>
    <m/>
  </r>
  <r>
    <x v="10"/>
    <x v="0"/>
    <d v="2025-09-01T00:00:00"/>
    <d v="2025-09-30T00:00:00"/>
    <s v="Wild Side of Watercolor (Janece Tuesday Evening)"/>
    <x v="0"/>
    <s v="Creative Arts Center of Dallas"/>
    <s v="2361 Laughlin Drive"/>
    <n v="75228"/>
    <n v="4"/>
    <n v="36"/>
    <m/>
    <n v="36"/>
    <m/>
  </r>
  <r>
    <x v="10"/>
    <x v="0"/>
    <d v="2025-09-01T00:00:00"/>
    <d v="2025-09-30T00:00:00"/>
    <s v="Stone Carving (Warwick Saturday Morning)"/>
    <x v="0"/>
    <s v="Creative Arts Center of Dallas"/>
    <s v="2362 Laughlin Drive"/>
    <n v="75228"/>
    <n v="4"/>
    <n v="16"/>
    <m/>
    <n v="16"/>
    <m/>
  </r>
  <r>
    <x v="10"/>
    <x v="0"/>
    <d v="2025-09-01T00:00:00"/>
    <d v="2025-09-30T00:00:00"/>
    <s v="Stone Carving (Warwick Sunday Morning) S4"/>
    <x v="0"/>
    <s v="Creative Arts Center of Dallas"/>
    <s v="2363 Laughlin Drive"/>
    <n v="75228"/>
    <n v="4"/>
    <n v="20"/>
    <m/>
    <n v="20"/>
    <m/>
  </r>
  <r>
    <x v="10"/>
    <x v="0"/>
    <d v="2025-09-01T00:00:00"/>
    <d v="2025-09-30T00:00:00"/>
    <s v="Stone Carving (Warwick Tuesday morning) S4"/>
    <x v="0"/>
    <s v="Creative Arts Center of Dallas"/>
    <s v="2364 Laughlin Drive"/>
    <n v="75228"/>
    <n v="4"/>
    <n v="12"/>
    <m/>
    <n v="12"/>
    <m/>
  </r>
  <r>
    <x v="10"/>
    <x v="0"/>
    <d v="2025-09-01T00:00:00"/>
    <d v="2025-09-30T00:00:00"/>
    <s v="Live Model Lab (Sunday 9/7, 10:00 AM - 1:00 PM)"/>
    <x v="0"/>
    <s v="Creative Arts Center of Dallas"/>
    <s v="2365 Laughlin Drive"/>
    <n v="75228"/>
    <n v="1"/>
    <n v="6"/>
    <m/>
    <n v="6"/>
    <m/>
  </r>
  <r>
    <x v="10"/>
    <x v="0"/>
    <d v="2025-09-01T00:00:00"/>
    <d v="2025-09-30T00:00:00"/>
    <s v="Live Model Lab (Sunday 9/14, 10:00 AM - 1:00 PM)"/>
    <x v="0"/>
    <s v="Creative Arts Center of Dallas"/>
    <s v="2366 Laughlin Drive"/>
    <n v="75228"/>
    <n v="1"/>
    <n v="8"/>
    <m/>
    <n v="8"/>
    <m/>
  </r>
  <r>
    <x v="10"/>
    <x v="0"/>
    <d v="2025-09-01T00:00:00"/>
    <d v="2025-09-30T00:00:00"/>
    <s v="Live Model Lab (Sunday 9/21, 10:00 AM - 1:00 PM)"/>
    <x v="0"/>
    <s v="Creative Arts Center of Dallas"/>
    <s v="2367 Laughlin Drive"/>
    <n v="75228"/>
    <n v="1"/>
    <n v="8"/>
    <m/>
    <n v="8"/>
    <m/>
  </r>
  <r>
    <x v="10"/>
    <x v="0"/>
    <d v="2025-09-01T00:00:00"/>
    <d v="2025-09-30T00:00:00"/>
    <s v="Live Model Lab (Sunday 9/28, 10:00 AM - 1:00 PM)"/>
    <x v="0"/>
    <s v="Creative Arts Center of Dallas"/>
    <s v="2368 Laughlin Drive"/>
    <n v="75228"/>
    <n v="1"/>
    <n v="6"/>
    <m/>
    <n v="6"/>
    <m/>
  </r>
  <r>
    <x v="10"/>
    <x v="0"/>
    <d v="2025-09-01T00:00:00"/>
    <d v="2025-09-30T00:00:00"/>
    <s v="Basic Relief Print (Thoman 9/15 Workshop)"/>
    <x v="0"/>
    <s v="Creative Arts Center of Dallas"/>
    <s v="2369 Laughlin Drive"/>
    <n v="75228"/>
    <n v="1"/>
    <n v="3"/>
    <m/>
    <n v="3"/>
    <m/>
  </r>
  <r>
    <x v="27"/>
    <x v="10"/>
    <s v="N/A"/>
    <s v="N/A"/>
    <s v="NO EVENTS SEPT 2025"/>
    <x v="2"/>
    <m/>
    <m/>
    <m/>
    <m/>
    <m/>
    <m/>
    <m/>
    <m/>
  </r>
  <r>
    <x v="10"/>
    <x v="0"/>
    <d v="2025-09-01T00:00:00"/>
    <d v="2025-09-30T00:00:00"/>
    <s v="Dry Point Engraving (Thoman 9/22 Workshop)"/>
    <x v="0"/>
    <s v="Creative Arts Center of Dallas"/>
    <s v="2370 Laughlin Drive"/>
    <n v="75228"/>
    <n v="1"/>
    <n v="4"/>
    <m/>
    <n v="4"/>
    <m/>
  </r>
  <r>
    <x v="10"/>
    <x v="0"/>
    <d v="2025-09-01T00:00:00"/>
    <d v="2025-09-30T00:00:00"/>
    <s v="Pocket Vases Workshop (Flynn 9/12)"/>
    <x v="0"/>
    <s v="Creative Arts Center of Dallas"/>
    <s v="2371 Laughlin Drive"/>
    <n v="75228"/>
    <n v="1"/>
    <n v="5"/>
    <m/>
    <n v="5"/>
    <m/>
  </r>
  <r>
    <x v="10"/>
    <x v="0"/>
    <d v="2025-09-01T00:00:00"/>
    <d v="2025-09-30T00:00:00"/>
    <s v="Fused Glass Windchimes Workshop (Flynn 8/22)"/>
    <x v="0"/>
    <s v="Creative Arts Center of Dallas"/>
    <s v="2372 Laughlin Drive"/>
    <n v="75228"/>
    <n v="1"/>
    <n v="6"/>
    <m/>
    <n v="6"/>
    <m/>
  </r>
  <r>
    <x v="10"/>
    <x v="0"/>
    <d v="2025-09-01T00:00:00"/>
    <d v="2025-09-30T00:00:00"/>
    <s v="Stained Glass Workshop (Flynn 9/14)"/>
    <x v="0"/>
    <s v="Creative Arts Center of Dallas"/>
    <s v="2373 Laughlin Drive"/>
    <n v="75228"/>
    <n v="1"/>
    <n v="5"/>
    <m/>
    <n v="5"/>
    <m/>
  </r>
  <r>
    <x v="10"/>
    <x v="0"/>
    <d v="2025-09-01T00:00:00"/>
    <d v="2025-09-30T00:00:00"/>
    <s v="Collage Bird Workshop (Collins 10/11)"/>
    <x v="0"/>
    <s v="Creative Arts Center of Dallas"/>
    <s v="2374 Laughlin Drive"/>
    <n v="75228"/>
    <n v="1"/>
    <n v="3"/>
    <m/>
    <n v="3"/>
    <m/>
  </r>
  <r>
    <x v="10"/>
    <x v="0"/>
    <d v="2025-09-01T00:00:00"/>
    <d v="2025-09-30T00:00:00"/>
    <s v="The Secrets of Color (9/21 Workshop)"/>
    <x v="0"/>
    <s v="Creative Arts Center of Dallas"/>
    <s v="2375 Laughlin Drive"/>
    <n v="75228"/>
    <n v="1"/>
    <n v="9"/>
    <m/>
    <n v="9"/>
    <m/>
  </r>
  <r>
    <x v="10"/>
    <x v="0"/>
    <d v="2025-09-01T00:00:00"/>
    <d v="2025-09-30T00:00:00"/>
    <s v="Sunday Painter Workshop (9/7 Workshop)"/>
    <x v="0"/>
    <s v="Creative Arts Center of Dallas"/>
    <s v="2376 Laughlin Drive"/>
    <n v="75228"/>
    <n v="1"/>
    <n v="2"/>
    <m/>
    <n v="2"/>
    <m/>
  </r>
  <r>
    <x v="10"/>
    <x v="0"/>
    <d v="2025-09-01T00:00:00"/>
    <d v="2025-09-30T00:00:00"/>
    <s v="Watercolor Mixed Media with Collage Workshop (Janece 9/5)"/>
    <x v="0"/>
    <s v="Creative Arts Center of Dallas"/>
    <s v="2377 Laughlin Drive"/>
    <n v="75228"/>
    <n v="1"/>
    <n v="7"/>
    <m/>
    <n v="7"/>
    <m/>
  </r>
  <r>
    <x v="10"/>
    <x v="0"/>
    <d v="2025-09-01T00:00:00"/>
    <d v="2025-09-30T00:00:00"/>
    <s v="Unlock the Watercolorist Within Mini Class 1 (Janece Monday Evenings)"/>
    <x v="0"/>
    <s v="Creative Arts Center of Dallas"/>
    <s v="2360 Laughlin Drive"/>
    <n v="75228"/>
    <n v="1"/>
    <n v="7"/>
    <m/>
    <n v="7"/>
    <m/>
  </r>
  <r>
    <x v="13"/>
    <x v="3"/>
    <d v="2025-09-01T00:00:00"/>
    <d v="2025-09-01T00:00:00"/>
    <s v="Noises Off - Meet &amp; Greet"/>
    <x v="0"/>
    <s v="Dee and Charles Wyly Theater"/>
    <s v="2400 Flora St."/>
    <n v="75201"/>
    <n v="1"/>
    <n v="65"/>
    <m/>
    <n v="65"/>
    <m/>
  </r>
  <r>
    <x v="13"/>
    <x v="1"/>
    <d v="2025-09-01T00:00:00"/>
    <d v="2025-09-25T00:00:00"/>
    <s v="Noises Off - Rehearsals"/>
    <x v="0"/>
    <s v="Dee and Charles Wyly Theater"/>
    <s v="2400 Flora St."/>
    <n v="75201"/>
    <n v="18"/>
    <n v="15"/>
    <m/>
    <n v="15"/>
    <m/>
  </r>
  <r>
    <x v="14"/>
    <x v="7"/>
    <d v="2025-09-01T00:00:00"/>
    <d v="2025-09-30T00:00:00"/>
    <s v="Daily visitors"/>
    <x v="0"/>
    <s v="The Sixth Floor Museum at Dealey Plaza"/>
    <s v="411 Elm Street"/>
    <n v="75202"/>
    <n v="1"/>
    <n v="12565"/>
    <n v="47"/>
    <n v="12612"/>
    <m/>
  </r>
  <r>
    <x v="14"/>
    <x v="6"/>
    <d v="2025-09-01T00:00:00"/>
    <d v="2025-09-30T00:00:00"/>
    <s v="Daily visitors"/>
    <x v="0"/>
    <s v="The Sixth Floor Museum at Dealey Plaza"/>
    <s v="411 Elm Street"/>
    <n v="75202"/>
    <n v="1"/>
    <n v="6178"/>
    <n v="0"/>
    <n v="6178"/>
    <m/>
  </r>
  <r>
    <x v="15"/>
    <x v="3"/>
    <d v="2025-09-01T00:00:00"/>
    <d v="2025-09-23T00:00:00"/>
    <s v="Closed for State Fair Set up"/>
    <x v="0"/>
    <s v="Hall of State"/>
    <s v="3939 Grand Avenue"/>
    <n v="75210"/>
    <n v="23"/>
    <s v="X"/>
    <n v="0"/>
    <n v="0"/>
    <m/>
  </r>
  <r>
    <x v="12"/>
    <x v="7"/>
    <d v="2025-09-01T00:00:00"/>
    <d v="2025-09-30T00:00:00"/>
    <s v="Permanent exhibition"/>
    <x v="0"/>
    <s v="DHHRM"/>
    <s v="300 N Houston St"/>
    <n v="75202"/>
    <n v="30"/>
    <n v="2116"/>
    <m/>
    <n v="2116"/>
    <m/>
  </r>
  <r>
    <x v="12"/>
    <x v="6"/>
    <d v="2025-09-01T00:00:00"/>
    <d v="2025-09-30T00:00:00"/>
    <s v="Special Exhibition, Kindertransport"/>
    <x v="0"/>
    <s v="DHHRM"/>
    <s v="300 N Houston St"/>
    <n v="75202"/>
    <n v="13"/>
    <n v="1064"/>
    <m/>
    <n v="1064"/>
    <m/>
  </r>
  <r>
    <x v="12"/>
    <x v="7"/>
    <d v="2025-09-01T00:00:00"/>
    <d v="2025-09-30T00:00:00"/>
    <s v="Student Group Tours"/>
    <x v="0"/>
    <s v="DHHRM"/>
    <s v="300 N Houston St"/>
    <n v="75202"/>
    <n v="8"/>
    <n v="593"/>
    <m/>
    <n v="593"/>
    <m/>
  </r>
  <r>
    <x v="12"/>
    <x v="7"/>
    <d v="2025-09-01T00:00:00"/>
    <d v="2025-09-30T00:00:00"/>
    <s v="Adult Group Tours"/>
    <x v="0"/>
    <s v="DHHRM"/>
    <s v="300 N Houston St"/>
    <n v="75202"/>
    <n v="4"/>
    <n v="234"/>
    <m/>
    <n v="234"/>
    <m/>
  </r>
  <r>
    <x v="12"/>
    <x v="5"/>
    <d v="2025-09-01T00:00:00"/>
    <d v="2025-09-30T00:00:00"/>
    <s v="Public Programs, In-person"/>
    <x v="0"/>
    <s v="DHHRM"/>
    <s v="300 N Houston St"/>
    <n v="75202"/>
    <n v="2"/>
    <n v="255"/>
    <m/>
    <n v="255"/>
    <m/>
  </r>
  <r>
    <x v="12"/>
    <x v="0"/>
    <d v="2025-09-01T00:00:00"/>
    <d v="2025-09-30T00:00:00"/>
    <s v="Professional Programs, In-person"/>
    <x v="0"/>
    <s v="DHHRM"/>
    <s v="300 N Houston St"/>
    <n v="75202"/>
    <n v="2"/>
    <n v="79"/>
    <m/>
    <n v="79"/>
    <m/>
  </r>
  <r>
    <x v="19"/>
    <x v="6"/>
    <d v="2025-09-01T00:00:00"/>
    <d v="2025-09-30T00:00:00"/>
    <s v="Exhibit - Temporary"/>
    <x v="0"/>
    <s v="The Shops at Redbird Mall"/>
    <s v="3662 West Camp Wisdom Road"/>
    <n v="75237"/>
    <n v="1"/>
    <n v="0"/>
    <n v="1200"/>
    <n v="1200"/>
    <m/>
  </r>
  <r>
    <x v="20"/>
    <x v="7"/>
    <d v="2025-09-01T00:00:00"/>
    <d v="2025-08-31T00:00:00"/>
    <s v="Facing The Rising Sun: Freedman's Cemetery"/>
    <x v="0"/>
    <s v="African American Museum"/>
    <s v="3536 Grand Avenue"/>
    <n v="75210"/>
    <n v="24"/>
    <m/>
    <n v="585"/>
    <n v="585"/>
    <m/>
  </r>
  <r>
    <x v="20"/>
    <x v="7"/>
    <d v="2025-09-01T00:00:00"/>
    <d v="2025-08-31T00:00:00"/>
    <s v="Souls of Black Folk: Folk and Decorative Arts Collection"/>
    <x v="0"/>
    <s v="African American Museum"/>
    <s v="3536 Grand Avenue"/>
    <n v="75210"/>
    <n v="24"/>
    <m/>
    <n v="585"/>
    <n v="585"/>
    <m/>
  </r>
  <r>
    <x v="20"/>
    <x v="7"/>
    <d v="2025-09-01T00:00:00"/>
    <d v="2025-08-31T00:00:00"/>
    <s v="Texas Black Sports Hall of Fame Exhibition"/>
    <x v="0"/>
    <s v="African American Museum"/>
    <s v="3536 Grand Avenue"/>
    <n v="75210"/>
    <n v="24"/>
    <m/>
    <n v="585"/>
    <n v="585"/>
    <m/>
  </r>
  <r>
    <x v="20"/>
    <x v="7"/>
    <d v="2025-09-01T00:00:00"/>
    <d v="2025-08-31T00:00:00"/>
    <s v="African American Educators Hall of Fame Exhibition"/>
    <x v="0"/>
    <s v="African American Museum"/>
    <s v="3536 Grand Avenue"/>
    <n v="75210"/>
    <n v="24"/>
    <m/>
    <n v="220"/>
    <n v="220"/>
    <m/>
  </r>
  <r>
    <x v="20"/>
    <x v="6"/>
    <d v="2025-09-01T00:00:00"/>
    <d v="2025-09-30T00:00:00"/>
    <s v="Theta Alpha Chapter of Omega Psi Phi Fraternity, Inc, 90 YEARS OF IMPACT: THETA ALPHA'S LEGACY IN DALLAS"/>
    <x v="0"/>
    <s v="African American Museum"/>
    <s v="3536 Grand Avenue"/>
    <n v="75210"/>
    <n v="24"/>
    <m/>
    <n v="620"/>
    <n v="620"/>
    <m/>
  </r>
  <r>
    <x v="20"/>
    <x v="3"/>
    <d v="2025-09-01T00:00:00"/>
    <d v="2025-09-30T00:00:00"/>
    <s v="Rentals"/>
    <x v="0"/>
    <s v="African American Museum"/>
    <s v="3536 Grand Avenue"/>
    <n v="75210"/>
    <n v="8"/>
    <m/>
    <n v="600"/>
    <n v="600"/>
    <m/>
  </r>
  <r>
    <x v="20"/>
    <x v="9"/>
    <d v="2025-09-01T00:00:00"/>
    <d v="2025-09-30T00:00:00"/>
    <s v="AAM Tours"/>
    <x v="0"/>
    <s v="African American Museum"/>
    <s v="3536 Grand Avenue"/>
    <n v="75210"/>
    <n v="5"/>
    <m/>
    <n v="178"/>
    <n v="178"/>
    <m/>
  </r>
  <r>
    <x v="21"/>
    <x v="0"/>
    <d v="2025-09-01T00:00:00"/>
    <d v="2025-09-30T00:00:00"/>
    <s v="Discover Art"/>
    <x v="0"/>
    <s v="Frazier Revitalization"/>
    <s v="4716 Elsie Fay Heggins St."/>
    <n v="75210"/>
    <n v="1"/>
    <n v="0"/>
    <n v="25"/>
    <n v="25"/>
    <m/>
  </r>
  <r>
    <x v="21"/>
    <x v="0"/>
    <d v="2025-09-01T00:00:00"/>
    <d v="2025-09-30T00:00:00"/>
    <s v="Discover Fashion Design"/>
    <x v="0"/>
    <s v="Frazier Revitalization"/>
    <s v="4716 Elsie Fay Heggins St."/>
    <n v="75210"/>
    <n v="1"/>
    <n v="0"/>
    <n v="25"/>
    <n v="25"/>
    <m/>
  </r>
  <r>
    <x v="21"/>
    <x v="0"/>
    <d v="2025-09-01T00:00:00"/>
    <d v="2025-09-30T00:00:00"/>
    <s v="Discover Phototgraphy"/>
    <x v="0"/>
    <s v="West Dallas Community School"/>
    <s v="3906 N. Westmoreland Rd."/>
    <n v="75212"/>
    <n v="1"/>
    <n v="0"/>
    <n v="25"/>
    <n v="25"/>
    <m/>
  </r>
  <r>
    <x v="21"/>
    <x v="0"/>
    <d v="2025-09-01T00:00:00"/>
    <d v="2025-09-30T00:00:00"/>
    <s v="Discover Dance"/>
    <x v="0"/>
    <s v="West Dallas Community School "/>
    <s v="3906 N. Westmoreland Rd."/>
    <n v="75212"/>
    <n v="1"/>
    <n v="0"/>
    <n v="25"/>
    <n v="25"/>
    <m/>
  </r>
  <r>
    <x v="21"/>
    <x v="0"/>
    <d v="2025-09-01T00:00:00"/>
    <d v="2025-09-30T00:00:00"/>
    <s v="Musical Theatre Intensive "/>
    <x v="0"/>
    <s v="Dallas Childrens Theatre "/>
    <s v="5938 Skillman St. "/>
    <n v="75231"/>
    <n v="1"/>
    <n v="0"/>
    <n v="24"/>
    <n v="24"/>
    <m/>
  </r>
  <r>
    <x v="21"/>
    <x v="0"/>
    <d v="2025-09-01T00:00:00"/>
    <d v="2025-09-30T00:00:00"/>
    <s v="Musical Theatre Workshop-Auditions"/>
    <x v="0"/>
    <s v="Bryan Adams High School  "/>
    <s v="2101 Millmar Dr. "/>
    <n v="75228"/>
    <n v="1"/>
    <n v="0"/>
    <n v="20"/>
    <n v="20"/>
    <m/>
  </r>
  <r>
    <x v="21"/>
    <x v="0"/>
    <d v="2025-09-01T00:00:00"/>
    <d v="2025-09-30T00:00:00"/>
    <s v="Musical Theatre Workshop-Auditions"/>
    <x v="0"/>
    <s v="North Dallas High School "/>
    <s v="3120 N.Haskell Ave. "/>
    <n v="75204"/>
    <n v="1"/>
    <n v="0"/>
    <n v="4"/>
    <n v="4"/>
    <m/>
  </r>
  <r>
    <x v="21"/>
    <x v="0"/>
    <d v="2025-09-01T00:00:00"/>
    <d v="2025-09-30T00:00:00"/>
    <s v="Musical Theatre Workshop-Auditions (3)"/>
    <x v="0"/>
    <s v="Barack Obama Male Leadership Academy "/>
    <s v="3030 Stag Rd"/>
    <n v="75241"/>
    <n v="3"/>
    <n v="0"/>
    <n v="60"/>
    <n v="60"/>
    <m/>
  </r>
  <r>
    <x v="21"/>
    <x v="0"/>
    <d v="2025-09-01T00:00:00"/>
    <d v="2025-09-30T00:00:00"/>
    <s v="Musical Theatre Workshop-Auditions (2)"/>
    <x v="0"/>
    <s v="Rowlett High School "/>
    <s v="4700 President George Bush Hwy"/>
    <n v="75088"/>
    <n v="2"/>
    <n v="0"/>
    <n v="14"/>
    <n v="14"/>
    <m/>
  </r>
  <r>
    <x v="22"/>
    <x v="6"/>
    <d v="2025-09-01T00:00:00"/>
    <d v="2025-09-30T00:00:00"/>
    <s v="General attendance for museum, including 'Antony Gormley: SURVEY' (opened September 13)"/>
    <x v="0"/>
    <s v="Nasher Sculpture Center"/>
    <s v="2001 Flora St. "/>
    <n v="75201"/>
    <n v="20"/>
    <n v="688"/>
    <n v="1427"/>
    <n v="2115"/>
    <m/>
  </r>
  <r>
    <x v="48"/>
    <x v="3"/>
    <d v="2025-09-01T00:00:00"/>
    <d v="2025-09-01T00:00:00"/>
    <s v="Pegasus Film Festival"/>
    <x v="0"/>
    <s v="Executive Suites"/>
    <s v="2904 Floyd St"/>
    <n v="75204"/>
    <n v="1"/>
    <n v="0"/>
    <n v="5"/>
    <n v="5"/>
    <m/>
  </r>
  <r>
    <x v="23"/>
    <x v="0"/>
    <d v="2025-09-01T00:00:00"/>
    <d v="2025-09-20T00:00:00"/>
    <s v="In-School Lessons"/>
    <x v="0"/>
    <s v="Solar Preparatory School for Girls"/>
    <s v="2617 N Henderson Ave"/>
    <n v="75206"/>
    <n v="58"/>
    <n v="4"/>
    <n v="308"/>
    <n v="312"/>
    <m/>
  </r>
  <r>
    <x v="7"/>
    <x v="0"/>
    <d v="2025-09-01T00:00:00"/>
    <d v="2025-09-30T00:00:00"/>
    <s v="COD: SEL 201"/>
    <x v="1"/>
    <s v="Virtual"/>
    <s v="Virtual"/>
    <s v="Virtual"/>
    <n v="1"/>
    <n v="0"/>
    <n v="2"/>
    <n v="2"/>
    <m/>
  </r>
  <r>
    <x v="7"/>
    <x v="0"/>
    <d v="2025-09-01T00:00:00"/>
    <d v="2025-09-30T00:00:00"/>
    <s v="COD: Launching Mental Health Tools for Staff and Students Post-COVID"/>
    <x v="1"/>
    <s v="Virtual"/>
    <s v="Virtual"/>
    <s v="Virtual"/>
    <n v="1"/>
    <n v="0"/>
    <n v="2"/>
    <n v="2"/>
    <m/>
  </r>
  <r>
    <x v="7"/>
    <x v="0"/>
    <d v="2025-09-01T00:00:00"/>
    <d v="2025-09-30T00:00:00"/>
    <s v="COD: Developing Mental Health Tools Post-COVID"/>
    <x v="1"/>
    <s v="Virtual"/>
    <s v="Virtual"/>
    <s v="Virtual"/>
    <n v="1"/>
    <n v="0"/>
    <n v="1"/>
    <n v="1"/>
    <m/>
  </r>
  <r>
    <x v="7"/>
    <x v="0"/>
    <d v="2025-09-01T00:00:00"/>
    <d v="2025-09-30T00:00:00"/>
    <s v="COD: Sustaining Mental Health Tools Post-COVID"/>
    <x v="1"/>
    <s v="Virtual"/>
    <s v="Virtual"/>
    <s v="Virtual"/>
    <n v="1"/>
    <n v="0"/>
    <n v="1"/>
    <n v="1"/>
    <m/>
  </r>
  <r>
    <x v="7"/>
    <x v="0"/>
    <d v="2025-09-01T00:00:00"/>
    <d v="2025-09-30T00:00:00"/>
    <s v="COD: Understanding Youth Mental Health 101"/>
    <x v="1"/>
    <s v="Virtual"/>
    <s v="Virtual"/>
    <s v="Virtual"/>
    <n v="1"/>
    <n v="0"/>
    <n v="1"/>
    <n v="1"/>
    <m/>
  </r>
  <r>
    <x v="7"/>
    <x v="0"/>
    <d v="2025-09-01T00:00:00"/>
    <d v="2025-09-30T00:00:00"/>
    <s v="COD: Understanding Youth Mental Health 201"/>
    <x v="1"/>
    <s v="Virtual"/>
    <s v="Virtual"/>
    <s v="Virtual"/>
    <n v="1"/>
    <n v="0"/>
    <n v="1"/>
    <n v="1"/>
    <m/>
  </r>
  <r>
    <x v="7"/>
    <x v="0"/>
    <d v="2025-09-01T00:00:00"/>
    <d v="2025-09-30T00:00:00"/>
    <s v="COD: Understanding Youth Mental Health 301"/>
    <x v="1"/>
    <s v="Virtual"/>
    <s v="Virtual"/>
    <s v="Virtual"/>
    <n v="1"/>
    <n v="0"/>
    <n v="1"/>
    <n v="1"/>
    <m/>
  </r>
  <r>
    <x v="7"/>
    <x v="0"/>
    <d v="2025-09-01T00:00:00"/>
    <d v="2025-09-30T00:00:00"/>
    <s v="COD: ACEs, PACEs, Trauma, and the Growing Brain"/>
    <x v="1"/>
    <s v="Virtual"/>
    <s v="Virtual"/>
    <s v="Virtual"/>
    <n v="1"/>
    <n v="0"/>
    <n v="1"/>
    <n v="1"/>
    <m/>
  </r>
  <r>
    <x v="7"/>
    <x v="0"/>
    <d v="2025-09-01T00:00:00"/>
    <d v="2025-09-30T00:00:00"/>
    <s v="COD: Launching: Self-Care for Yourself and in the Workplace"/>
    <x v="1"/>
    <s v="Virtual"/>
    <s v="Virtual"/>
    <s v="Virtual"/>
    <n v="1"/>
    <n v="0"/>
    <n v="1"/>
    <n v="1"/>
    <m/>
  </r>
  <r>
    <x v="23"/>
    <x v="0"/>
    <d v="2025-09-01T00:00:00"/>
    <d v="2025-09-20T00:00:00"/>
    <s v="In-School Lessons"/>
    <x v="0"/>
    <s v="Judge Louis A. Bedford Jr. Law Academy"/>
    <s v="1303 Reynoldston Lane"/>
    <n v="75232"/>
    <n v="8"/>
    <n v="1"/>
    <n v="26"/>
    <n v="27"/>
    <m/>
  </r>
  <r>
    <x v="23"/>
    <x v="0"/>
    <d v="2025-09-01T00:00:00"/>
    <d v="2025-09-20T00:00:00"/>
    <s v="In-School Lessons"/>
    <x v="0"/>
    <s v="WT White High School"/>
    <s v="4505 Ridgeside Drive"/>
    <n v="75244"/>
    <n v="9"/>
    <n v="1"/>
    <n v="26"/>
    <n v="27"/>
    <m/>
  </r>
  <r>
    <x v="23"/>
    <x v="0"/>
    <d v="2025-09-01T00:00:00"/>
    <d v="2025-09-20T00:00:00"/>
    <s v="In-School Lessons"/>
    <x v="0"/>
    <s v="Adelle Turner Elementary"/>
    <s v="5505 S Polk St"/>
    <n v="75232"/>
    <n v="6"/>
    <n v="1"/>
    <n v="16"/>
    <n v="17"/>
    <m/>
  </r>
  <r>
    <x v="24"/>
    <x v="7"/>
    <d v="2025-09-01T00:00:00"/>
    <d v="2025-09-30T00:00:00"/>
    <s v="General Admission"/>
    <x v="0"/>
    <s v="Perot Museum of Nature and Science"/>
    <s v="2201 N Field Street"/>
    <n v="75201"/>
    <n v="30"/>
    <n v="44842"/>
    <n v="2952"/>
    <n v="47794"/>
    <m/>
  </r>
  <r>
    <x v="24"/>
    <x v="5"/>
    <d v="2025-09-01T00:00:00"/>
    <d v="2025-09-30T00:00:00"/>
    <s v="Animal Kingdom 3D"/>
    <x v="0"/>
    <s v="Perot Museum of Nature and Science"/>
    <s v="2201 N Field Street"/>
    <n v="75201"/>
    <n v="43"/>
    <n v="1475"/>
    <n v="21"/>
    <n v="1496"/>
    <m/>
  </r>
  <r>
    <x v="24"/>
    <x v="5"/>
    <d v="2025-09-01T00:00:00"/>
    <d v="2025-09-30T00:00:00"/>
    <s v="Cities of the Future 3D"/>
    <x v="0"/>
    <s v="Perot Museum of Nature and Science"/>
    <s v="2201 N Field Street"/>
    <n v="75201"/>
    <n v="38"/>
    <n v="802"/>
    <n v="20"/>
    <n v="822"/>
    <m/>
  </r>
  <r>
    <x v="24"/>
    <x v="5"/>
    <d v="2025-09-01T00:00:00"/>
    <d v="2025-09-30T00:00:00"/>
    <s v="Space: A New Frontier 3D"/>
    <x v="0"/>
    <s v="Perot Museum of Nature and Science"/>
    <s v="2201 N Field Street"/>
    <n v="75201"/>
    <n v="15"/>
    <n v="555"/>
    <n v="0"/>
    <n v="555"/>
    <m/>
  </r>
  <r>
    <x v="24"/>
    <x v="5"/>
    <d v="2025-09-01T00:00:00"/>
    <d v="2025-09-30T00:00:00"/>
    <s v=" T. REX 3D "/>
    <x v="0"/>
    <s v="Perot Museum of Nature and Science"/>
    <s v="2201 N Field Street"/>
    <n v="75201"/>
    <n v="21"/>
    <n v="1324"/>
    <n v="4"/>
    <n v="1328"/>
    <m/>
  </r>
  <r>
    <x v="24"/>
    <x v="6"/>
    <d v="2025-09-01T00:00:00"/>
    <d v="2025-09-30T00:00:00"/>
    <s v="Bug Lab"/>
    <x v="0"/>
    <s v="Perot Museum of Nature and Science"/>
    <s v="2201 N Field Street"/>
    <n v="75201"/>
    <n v="30"/>
    <n v="12092"/>
    <n v="3299"/>
    <n v="15391"/>
    <m/>
  </r>
  <r>
    <x v="24"/>
    <x v="0"/>
    <d v="2025-09-01T00:00:00"/>
    <d v="2025-09-30T00:00:00"/>
    <s v="Bio Lab"/>
    <x v="0"/>
    <s v="Perot Museum of Nature and Science"/>
    <s v="2201 N Field Street"/>
    <n v="75201"/>
    <n v="30"/>
    <n v="2413"/>
    <n v="0"/>
    <n v="2413"/>
    <m/>
  </r>
  <r>
    <x v="24"/>
    <x v="0"/>
    <d v="2025-09-01T00:00:00"/>
    <d v="2025-09-21T00:00:00"/>
    <s v="Challenge Lab"/>
    <x v="0"/>
    <s v="Perot Museum of Nature and Science"/>
    <s v="2201 N Field Street"/>
    <n v="75201"/>
    <n v="21"/>
    <n v="1890"/>
    <n v="0"/>
    <n v="1890"/>
    <m/>
  </r>
  <r>
    <x v="8"/>
    <x v="0"/>
    <d v="2025-09-01T00:00:00"/>
    <d v="2025-09-30T00:00:00"/>
    <s v="Workshop/Training"/>
    <x v="0"/>
    <s v="Sammons Center for the Arts"/>
    <s v="3630 Harry Hines Blvd"/>
    <n v="75219"/>
    <n v="3"/>
    <m/>
    <n v="112"/>
    <n v="112"/>
    <m/>
  </r>
  <r>
    <x v="8"/>
    <x v="1"/>
    <d v="2025-09-01T00:00:00"/>
    <d v="2025-09-30T00:00:00"/>
    <s v="Rehearsal"/>
    <x v="0"/>
    <s v="Sammons Center for the Arts"/>
    <s v="3630 Harry Hines Blvd"/>
    <n v="75219"/>
    <n v="68"/>
    <m/>
    <n v="4525"/>
    <n v="4525"/>
    <m/>
  </r>
  <r>
    <x v="8"/>
    <x v="5"/>
    <d v="2025-09-01T00:00:00"/>
    <d v="2025-09-30T00:00:00"/>
    <s v="Performance by Others"/>
    <x v="0"/>
    <s v="Sammons Center for the Arts"/>
    <s v="3630 Harry Hines Blvd"/>
    <n v="75219"/>
    <n v="6"/>
    <m/>
    <n v="290"/>
    <n v="290"/>
    <m/>
  </r>
  <r>
    <x v="8"/>
    <x v="3"/>
    <d v="2025-09-01T00:00:00"/>
    <d v="2025-09-30T00:00:00"/>
    <s v="Meetings"/>
    <x v="0"/>
    <s v="Sammons Center for the Arts"/>
    <s v="3630 Harry Hines Blvd"/>
    <n v="75219"/>
    <n v="19"/>
    <m/>
    <n v="171"/>
    <n v="171"/>
    <m/>
  </r>
  <r>
    <x v="8"/>
    <x v="3"/>
    <d v="2025-09-01T00:00:00"/>
    <d v="2025-09-30T00:00:00"/>
    <s v="Auditions"/>
    <x v="0"/>
    <s v="Sammons Center for the Arts"/>
    <s v="3630 Harry Hines Blvd"/>
    <n v="75219"/>
    <n v="0"/>
    <m/>
    <n v="0"/>
    <n v="0"/>
    <m/>
  </r>
  <r>
    <x v="8"/>
    <x v="3"/>
    <d v="2025-09-01T00:00:00"/>
    <d v="2025-09-30T00:00:00"/>
    <s v="Special Events"/>
    <x v="0"/>
    <s v="Sammons Center for the Arts"/>
    <s v="3630 Harry Hines Blvd"/>
    <n v="75219"/>
    <n v="2"/>
    <m/>
    <n v="34"/>
    <n v="34"/>
    <m/>
  </r>
  <r>
    <x v="8"/>
    <x v="5"/>
    <d v="2025-09-01T00:00:00"/>
    <d v="2025-09-30T00:00:00"/>
    <s v="Sammons Jazz Concert"/>
    <x v="0"/>
    <s v="Sammons Center for the Arts"/>
    <s v="3630 Harry Hines Blvd"/>
    <n v="75219"/>
    <n v="1"/>
    <n v="112"/>
    <n v="14"/>
    <n v="126"/>
    <m/>
  </r>
  <r>
    <x v="8"/>
    <x v="5"/>
    <d v="2025-09-01T00:00:00"/>
    <d v="2025-09-30T00:00:00"/>
    <s v="Sammons Cabaret Concert"/>
    <x v="0"/>
    <s v="Sammons Center for the Arts"/>
    <s v="3630 Harry Hines Blvd"/>
    <n v="75219"/>
    <n v="1"/>
    <n v="142"/>
    <n v="22"/>
    <n v="164"/>
    <m/>
  </r>
  <r>
    <x v="8"/>
    <x v="5"/>
    <d v="2025-09-01T00:00:00"/>
    <d v="2025-09-30T00:00:00"/>
    <s v="Sammons Jazz Youth Concert"/>
    <x v="0"/>
    <s v="Sammons Center for the Arts"/>
    <s v="3630 Harry Hines Blvd"/>
    <n v="75219"/>
    <n v="0"/>
    <m/>
    <n v="0"/>
    <n v="0"/>
    <m/>
  </r>
  <r>
    <x v="8"/>
    <x v="3"/>
    <d v="2025-09-01T00:00:00"/>
    <d v="2025-09-30T00:00:00"/>
    <s v="Office Visitors"/>
    <x v="0"/>
    <s v="Sammons Center for the Arts"/>
    <s v="3630 Harry Hines Blvd"/>
    <n v="75219"/>
    <m/>
    <m/>
    <n v="566"/>
    <n v="566"/>
    <m/>
  </r>
  <r>
    <x v="25"/>
    <x v="1"/>
    <d v="2025-09-01T00:00:00"/>
    <d v="2025-09-30T00:00:00"/>
    <s v="INCARNATE"/>
    <x v="0"/>
    <s v="Bryant Hall"/>
    <s v="3400 Blackburn St."/>
    <n v="75219"/>
    <n v="22"/>
    <n v="14"/>
    <m/>
    <n v="14"/>
    <m/>
  </r>
  <r>
    <x v="28"/>
    <x v="1"/>
    <d v="2025-09-01T00:00:00"/>
    <d v="2025-09-30T00:00:00"/>
    <s v="Company Rehearsal "/>
    <x v="0"/>
    <s v="Bruce Wood Dance Studio"/>
    <s v="101 Howell St."/>
    <n v="75207"/>
    <n v="22"/>
    <m/>
    <n v="15"/>
    <n v="15"/>
    <m/>
  </r>
  <r>
    <x v="28"/>
    <x v="0"/>
    <d v="2025-09-01T00:00:00"/>
    <d v="2025-09-30T00:00:00"/>
    <s v="open Company Class "/>
    <x v="0"/>
    <s v="Bruce Wood Dance Studio"/>
    <s v="101 Howell St."/>
    <n v="75207"/>
    <n v="22"/>
    <n v="6"/>
    <n v="15"/>
    <n v="21"/>
    <m/>
  </r>
  <r>
    <x v="29"/>
    <x v="6"/>
    <d v="2025-09-01T00:00:00"/>
    <d v="2025-09-30T00:00:00"/>
    <s v="Flamenco in the Golden Age of Hollywood 9/5-6 2025"/>
    <x v="0"/>
    <s v="Latino Cultural Center"/>
    <s v="2600 Live Oak St"/>
    <n v="75204"/>
    <n v="1"/>
    <n v="86"/>
    <n v="72"/>
    <n v="158"/>
    <m/>
  </r>
  <r>
    <x v="29"/>
    <x v="1"/>
    <d v="2025-09-01T00:00:00"/>
    <d v="2025-09-30T00:00:00"/>
    <s v="Yemaya"/>
    <x v="0"/>
    <s v="Estudio Flamenco Dallas"/>
    <s v="4144 Rusk"/>
    <n v="75204"/>
    <n v="1"/>
    <n v="12"/>
    <m/>
    <n v="12"/>
    <m/>
  </r>
  <r>
    <x v="29"/>
    <x v="3"/>
    <d v="2025-09-01T00:00:00"/>
    <d v="2025-09-30T00:00:00"/>
    <s v="Flamenkito Prep"/>
    <x v="0"/>
    <s v="Estudio Flamenco Dallas"/>
    <s v="4144 Rusk"/>
    <n v="75204"/>
    <n v="1"/>
    <m/>
    <m/>
    <n v="12"/>
    <m/>
  </r>
  <r>
    <x v="30"/>
    <x v="1"/>
    <d v="2025-09-01T00:00:00"/>
    <d v="2025-09-17T00:00:00"/>
    <s v="The Niceties"/>
    <x v="0"/>
    <s v="Theatre Too"/>
    <s v="2688 Laclede #120"/>
    <n v="76012"/>
    <n v="12"/>
    <n v="5"/>
    <n v="0"/>
    <n v="5"/>
    <m/>
  </r>
  <r>
    <x v="32"/>
    <x v="8"/>
    <d v="2025-09-01T00:00:00"/>
    <d v="2025-09-01T00:00:00"/>
    <s v="USAFF co-presents Angelika Classics film series screening of &quot;The Shining&quot; (2 screenings) (presented with the Angelika Dallas)"/>
    <x v="0"/>
    <s v="Angelika Film Center Dallas"/>
    <s v="5321 E Mockingbird Ln"/>
    <n v="75206"/>
    <n v="2"/>
    <n v="164"/>
    <n v="0"/>
    <n v="164"/>
    <m/>
  </r>
  <r>
    <x v="10"/>
    <x v="0"/>
    <d v="2025-09-01T00:00:00"/>
    <d v="2025-09-30T00:00:00"/>
    <s v="Zoom Abstract Drawing 2 (Gray Thurs Morning)"/>
    <x v="1"/>
    <s v="Creative Arts Center of Dallas"/>
    <s v="2360 Laughlin Drive"/>
    <n v="75228"/>
    <n v="4"/>
    <n v="9"/>
    <m/>
    <n v="9"/>
    <m/>
  </r>
  <r>
    <x v="10"/>
    <x v="0"/>
    <d v="2025-09-01T00:00:00"/>
    <d v="2025-09-30T00:00:00"/>
    <s v="Zoom Abstract Drawing 1 (Gray Thursday Evening)"/>
    <x v="1"/>
    <s v="Creative Arts Center of Dallas"/>
    <s v="2360 Laughlin Drive"/>
    <n v="75228"/>
    <n v="4"/>
    <n v="4"/>
    <m/>
    <n v="4"/>
    <m/>
  </r>
  <r>
    <x v="10"/>
    <x v="0"/>
    <d v="2025-09-01T00:00:00"/>
    <d v="2025-09-30T00:00:00"/>
    <s v="Zoom Abstract Drawing 2 (Gray Thurs Morning)"/>
    <x v="1"/>
    <s v="Creative Arts Center of Dallas"/>
    <s v="2360 Laughlin Drive"/>
    <n v="75228"/>
    <n v="4"/>
    <n v="8"/>
    <m/>
    <n v="8"/>
    <m/>
  </r>
  <r>
    <x v="10"/>
    <x v="0"/>
    <d v="2025-09-01T00:00:00"/>
    <d v="2025-09-30T00:00:00"/>
    <s v="Zoom Abstract Drawing 1 (Gray Thursday Evening)"/>
    <x v="1"/>
    <s v="Creative Arts Center of Dallas"/>
    <s v="2361 Laughlin Drive"/>
    <n v="75229"/>
    <n v="4"/>
    <n v="4"/>
    <m/>
    <n v="4"/>
    <m/>
  </r>
  <r>
    <x v="10"/>
    <x v="0"/>
    <d v="2025-09-01T00:00:00"/>
    <d v="2025-09-30T00:00:00"/>
    <s v="Zoom Abstract Drawing 1 (Gray Tues Morning)"/>
    <x v="1"/>
    <s v="Creative Arts Center of Dallas"/>
    <s v="2360 Laughlin Drive"/>
    <n v="75228"/>
    <n v="4"/>
    <n v="4"/>
    <m/>
    <n v="4"/>
    <m/>
  </r>
  <r>
    <x v="10"/>
    <x v="0"/>
    <d v="2025-09-01T00:00:00"/>
    <d v="2025-09-30T00:00:00"/>
    <s v="Zoom Abstract Drawing 1  Mini (Gray Tues Morning)"/>
    <x v="1"/>
    <s v="Creative Arts Center of Dallas"/>
    <s v="2360 Laughlin Drive"/>
    <n v="75228"/>
    <n v="4"/>
    <n v="4"/>
    <m/>
    <n v="4"/>
    <m/>
  </r>
  <r>
    <x v="10"/>
    <x v="0"/>
    <d v="2025-09-01T00:00:00"/>
    <d v="2025-09-30T00:00:00"/>
    <s v="Fused Glass (Flynn Saturday Afternoons)"/>
    <x v="1"/>
    <s v="Creative Arts Center of Dallas"/>
    <s v="2360 Laughlin Drive"/>
    <n v="75228"/>
    <n v="4"/>
    <n v="32"/>
    <m/>
    <n v="32"/>
    <m/>
  </r>
  <r>
    <x v="11"/>
    <x v="5"/>
    <d v="2025-09-01T00:00:00"/>
    <d v="2025-09-30T00:00:00"/>
    <s v="Shakespeare Decoded Episode #1 (The Badge of all  our Tribe Mechant of Venice)"/>
    <x v="1"/>
    <s v="Virtual"/>
    <s v="Virtual"/>
    <s v="Virtual"/>
    <n v="1"/>
    <m/>
    <n v="4"/>
    <n v="4"/>
    <m/>
  </r>
  <r>
    <x v="11"/>
    <x v="5"/>
    <d v="2025-09-01T00:00:00"/>
    <d v="2025-09-30T00:00:00"/>
    <s v="Shakespeare Decoded Episode #2 (Much Ado About the Sexual Distrust of Women"/>
    <x v="1"/>
    <s v="Virtual"/>
    <s v="Virtual"/>
    <s v="Virtual"/>
    <n v="1"/>
    <m/>
    <n v="0"/>
    <n v="0"/>
    <m/>
  </r>
  <r>
    <x v="11"/>
    <x v="5"/>
    <d v="2025-09-01T00:00:00"/>
    <d v="2025-09-30T00:00:00"/>
    <s v="Shakespeare Decoded Episode #3 (Free Like an Ariel Bird)"/>
    <x v="1"/>
    <s v="Virtual"/>
    <s v="Virtual"/>
    <s v="Virtual"/>
    <n v="1"/>
    <m/>
    <n v="1"/>
    <n v="1"/>
    <m/>
  </r>
  <r>
    <x v="11"/>
    <x v="5"/>
    <d v="2025-09-01T00:00:00"/>
    <d v="2025-09-30T00:00:00"/>
    <s v="Shakespeare Decoded Episode #4 (What a Noble Mind)"/>
    <x v="1"/>
    <s v="Virtual"/>
    <s v="Virtual"/>
    <s v="Virtual"/>
    <n v="1"/>
    <m/>
    <n v="1"/>
    <n v="1"/>
    <m/>
  </r>
  <r>
    <x v="11"/>
    <x v="5"/>
    <d v="2025-09-01T00:00:00"/>
    <d v="2025-09-30T00:00:00"/>
    <s v="Shakespeare Decoded Episode #5 (Tis the Times' Plague)"/>
    <x v="1"/>
    <s v="Virtual"/>
    <s v="Virtual"/>
    <s v="Virtual"/>
    <n v="1"/>
    <m/>
    <n v="0"/>
    <n v="0"/>
    <m/>
  </r>
  <r>
    <x v="11"/>
    <x v="5"/>
    <d v="2025-09-01T00:00:00"/>
    <d v="2025-09-30T00:00:00"/>
    <s v="Shakespeare Decoded Episode #6 (Oh, Let Me Not Be Mad)"/>
    <x v="1"/>
    <s v="Virtual"/>
    <s v="Virtual"/>
    <s v="Virtual"/>
    <n v="1"/>
    <m/>
    <n v="1"/>
    <n v="1"/>
    <m/>
  </r>
  <r>
    <x v="11"/>
    <x v="5"/>
    <d v="2025-09-01T00:00:00"/>
    <d v="2025-09-30T00:00:00"/>
    <s v="Shakespeare Decoded Episode #7 (Shakespeare in Modern Translation)"/>
    <x v="1"/>
    <s v="Virtual"/>
    <s v="Virtual"/>
    <s v="Virtual"/>
    <n v="1"/>
    <m/>
    <n v="0"/>
    <n v="0"/>
    <m/>
  </r>
  <r>
    <x v="11"/>
    <x v="5"/>
    <d v="2025-09-01T00:00:00"/>
    <d v="2025-09-30T00:00:00"/>
    <s v="Shakespeare Decoded #8 (Political Shakespeare)"/>
    <x v="1"/>
    <s v="Virtual"/>
    <s v="Virtual"/>
    <s v="Virtual"/>
    <n v="1"/>
    <m/>
    <n v="0"/>
    <n v="0"/>
    <m/>
  </r>
  <r>
    <x v="11"/>
    <x v="5"/>
    <d v="2025-09-01T00:00:00"/>
    <d v="2025-09-30T00:00:00"/>
    <s v="Shakespeare Decoded #9 (Shakespeare and Veterans)"/>
    <x v="1"/>
    <s v="Virtual"/>
    <s v="Virtual"/>
    <s v="Virtual"/>
    <n v="1"/>
    <m/>
    <n v="0"/>
    <n v="0"/>
    <m/>
  </r>
  <r>
    <x v="11"/>
    <x v="5"/>
    <d v="2025-09-01T00:00:00"/>
    <d v="2025-09-30T00:00:00"/>
    <s v="Shakespeare Dallas Decoded #10 (Timon of Athens)"/>
    <x v="1"/>
    <s v="Virtual"/>
    <s v="Virtual"/>
    <s v="Virtual"/>
    <n v="1"/>
    <m/>
    <n v="0"/>
    <n v="0"/>
    <m/>
  </r>
  <r>
    <x v="11"/>
    <x v="5"/>
    <d v="2025-09-01T00:00:00"/>
    <d v="2025-09-30T00:00:00"/>
    <s v="Shakespeare Dallas Decoded #11 (Why Hamlet?)"/>
    <x v="1"/>
    <s v="Virtual"/>
    <s v="Virtual"/>
    <s v="Virtual"/>
    <n v="1"/>
    <m/>
    <n v="4"/>
    <n v="4"/>
    <m/>
  </r>
  <r>
    <x v="11"/>
    <x v="5"/>
    <d v="2025-09-01T00:00:00"/>
    <d v="2025-09-30T00:00:00"/>
    <s v="Shakespeare Dallas Decoded #12 Dramatugy and Translatiin as the Gateway to Sakespeare Engagement"/>
    <x v="1"/>
    <s v="Virtual"/>
    <s v="Virtual"/>
    <s v="Virtual"/>
    <n v="1"/>
    <m/>
    <n v="1"/>
    <n v="1"/>
    <m/>
  </r>
  <r>
    <x v="11"/>
    <x v="1"/>
    <d v="2025-09-01T00:00:00"/>
    <d v="2025-09-07T00:00:00"/>
    <s v="Taming of the Shrew Rehearsal"/>
    <x v="0"/>
    <s v="Dallas Childrens Theatre"/>
    <s v="5938 Skillman Street "/>
    <n v="75231"/>
    <n v="3"/>
    <m/>
    <n v="24"/>
    <n v="24"/>
    <m/>
  </r>
  <r>
    <x v="8"/>
    <x v="0"/>
    <d v="2025-09-01T00:00:00"/>
    <d v="2025-09-30T00:00:00"/>
    <s v="Workshop/Training Virtual"/>
    <x v="1"/>
    <s v="Sammons Center for the Arts"/>
    <s v="3630 Harry Hines Blvd"/>
    <n v="75219"/>
    <n v="2"/>
    <m/>
    <n v="22"/>
    <n v="22"/>
    <m/>
  </r>
  <r>
    <x v="8"/>
    <x v="3"/>
    <d v="2025-09-01T00:00:00"/>
    <d v="2025-09-30T00:00:00"/>
    <s v="Meeting - Virtual"/>
    <x v="1"/>
    <s v="Sammons Center for the Arts"/>
    <s v="3630 Harry Hines Blvd"/>
    <n v="75219"/>
    <n v="0"/>
    <m/>
    <n v="0"/>
    <n v="0"/>
    <m/>
  </r>
  <r>
    <x v="33"/>
    <x v="5"/>
    <d v="2025-09-01T00:00:00"/>
    <d v="2025-09-30T00:00:00"/>
    <s v="Mainstage Digital Rebroadcast: THE DIVING BELL AND THE BUTTERFLY"/>
    <x v="1"/>
    <s v="VIRTUAL"/>
    <s v="VIRTUAL"/>
    <s v="VIRTUAL"/>
    <n v="1"/>
    <n v="0"/>
    <n v="241"/>
    <n v="241"/>
    <m/>
  </r>
  <r>
    <x v="33"/>
    <x v="5"/>
    <d v="2025-09-01T00:00:00"/>
    <d v="2025-09-30T00:00:00"/>
    <s v="Mainstage Digital Rebroadcast: DAS RHEINGOLD"/>
    <x v="1"/>
    <s v="VIRTUAL"/>
    <s v="VIRTUAL"/>
    <s v="VIRTUAL"/>
    <n v="1"/>
    <n v="0"/>
    <n v="37"/>
    <n v="37"/>
    <m/>
  </r>
  <r>
    <x v="33"/>
    <x v="5"/>
    <d v="2025-09-01T00:00:00"/>
    <d v="2025-09-30T00:00:00"/>
    <s v="Mainstage Digital Rebroadcast: LA TRAVIATA"/>
    <x v="1"/>
    <s v="VIRTUAL"/>
    <s v="VIRTUAL"/>
    <s v="VIRTUAL"/>
    <n v="1"/>
    <n v="0"/>
    <n v="2"/>
    <n v="2"/>
    <m/>
  </r>
  <r>
    <x v="33"/>
    <x v="5"/>
    <d v="2025-09-01T00:00:00"/>
    <d v="2025-09-30T00:00:00"/>
    <s v="Mainstage Digital Rebroadcast: ORPHEUS AND EURYDICE"/>
    <x v="1"/>
    <s v="VIRTUAL"/>
    <s v="VIRTUAL"/>
    <s v="VIRTUAL"/>
    <n v="1"/>
    <n v="0"/>
    <n v="1"/>
    <n v="1"/>
    <m/>
  </r>
  <r>
    <x v="33"/>
    <x v="3"/>
    <d v="2025-09-01T00:00:00"/>
    <d v="2025-09-30T00:00:00"/>
    <s v="Dallas Opera Digital"/>
    <x v="1"/>
    <s v="VIRTUAL"/>
    <s v="VIRTUAL"/>
    <s v="VIRTUAL"/>
    <n v="30"/>
    <n v="0"/>
    <n v="5441"/>
    <n v="5441"/>
    <m/>
  </r>
  <r>
    <x v="12"/>
    <x v="5"/>
    <d v="2025-09-01T00:00:00"/>
    <d v="2025-09-30T00:00:00"/>
    <s v="Public Programs, Virtual"/>
    <x v="1"/>
    <m/>
    <m/>
    <m/>
    <n v="1"/>
    <n v="3"/>
    <m/>
    <n v="3"/>
    <m/>
  </r>
  <r>
    <x v="12"/>
    <x v="0"/>
    <d v="2025-09-01T00:00:00"/>
    <d v="2025-09-30T00:00:00"/>
    <s v="Professional Programs, virtual"/>
    <x v="1"/>
    <m/>
    <m/>
    <m/>
    <n v="3"/>
    <n v="87"/>
    <m/>
    <n v="87"/>
    <m/>
  </r>
  <r>
    <x v="12"/>
    <x v="0"/>
    <d v="2025-09-01T00:00:00"/>
    <d v="2025-09-30T00:00:00"/>
    <s v="Student education programs, virtual"/>
    <x v="1"/>
    <m/>
    <m/>
    <m/>
    <n v="68"/>
    <n v="3593"/>
    <m/>
    <n v="3593"/>
    <m/>
  </r>
  <r>
    <x v="18"/>
    <x v="0"/>
    <d v="2025-09-02T00:00:00"/>
    <d v="2025-09-30T00:00:00"/>
    <s v="Biligual ZUMBA  TUES 12 Pm - 1Pm"/>
    <x v="0"/>
    <s v="La Cantera Arts Conservatory"/>
    <s v="1050 N Westmoreland #328"/>
    <n v="75211"/>
    <n v="4"/>
    <n v="0"/>
    <n v="5"/>
    <n v="20"/>
    <m/>
  </r>
  <r>
    <x v="0"/>
    <x v="0"/>
    <d v="2025-09-02T00:00:00"/>
    <d v="2025-09-02T00:00:00"/>
    <s v="Zumba Gold"/>
    <x v="1"/>
    <s v="Zoom"/>
    <s v="Online"/>
    <m/>
    <n v="1"/>
    <n v="0"/>
    <n v="1550"/>
    <n v="1550"/>
    <m/>
  </r>
  <r>
    <x v="46"/>
    <x v="4"/>
    <d v="2025-09-02T00:00:00"/>
    <d v="2025-09-30T00:00:00"/>
    <s v="Choral Music Education Initiative"/>
    <x v="1"/>
    <s v="Yvonne A. Ewell Townview Center"/>
    <s v="1201 E 8th St"/>
    <n v="75203"/>
    <n v="21"/>
    <n v="0"/>
    <n v="149"/>
    <n v="149"/>
    <m/>
  </r>
  <r>
    <x v="48"/>
    <x v="3"/>
    <d v="2025-09-02T00:00:00"/>
    <d v="2025-09-02T00:00:00"/>
    <s v="EOV Labs"/>
    <x v="1"/>
    <s v="Zoom"/>
    <s v="-"/>
    <s v="-"/>
    <n v="1"/>
    <n v="0"/>
    <n v="4"/>
    <n v="4"/>
    <m/>
  </r>
  <r>
    <x v="0"/>
    <x v="1"/>
    <d v="2025-09-02T00:00:00"/>
    <d v="2025-09-02T00:00:00"/>
    <s v="ANMBF Professional Ballet Folklorico Company"/>
    <x v="0"/>
    <s v="Anita Martinez Recreation Center"/>
    <s v="3212 N Winnetka Ave, Dallas, TX"/>
    <n v="75212"/>
    <n v="1"/>
    <n v="11"/>
    <n v="0"/>
    <n v="11"/>
    <m/>
  </r>
  <r>
    <x v="2"/>
    <x v="0"/>
    <d v="2025-09-02T00:00:00"/>
    <d v="2025-09-30T00:00:00"/>
    <s v="Drawing Circle: Figure Drawing"/>
    <x v="0"/>
    <s v="Arts Mission Oak Cliff"/>
    <s v="410 S Windomere Ave"/>
    <n v="75208"/>
    <n v="5"/>
    <n v="10"/>
    <m/>
    <n v="10"/>
    <m/>
  </r>
  <r>
    <x v="7"/>
    <x v="0"/>
    <d v="2025-09-02T00:00:00"/>
    <d v="2025-09-02T00:00:00"/>
    <s v="Thriving Minds After School"/>
    <x v="0"/>
    <s v="Prestonwood Montessori at E.D. Walker"/>
    <s v="5700 Wozencraft Dr"/>
    <s v=" 75230"/>
    <n v="1"/>
    <n v="0"/>
    <n v="67"/>
    <n v="67"/>
    <m/>
  </r>
  <r>
    <x v="7"/>
    <x v="0"/>
    <d v="2025-09-02T00:00:00"/>
    <d v="2025-09-02T00:00:00"/>
    <s v="Thriving Minds After School"/>
    <x v="0"/>
    <s v="Lakewood Elementary School"/>
    <s v="3000 Hillbrook St"/>
    <n v="75214"/>
    <n v="1"/>
    <n v="0"/>
    <n v="47"/>
    <n v="47"/>
    <m/>
  </r>
  <r>
    <x v="7"/>
    <x v="0"/>
    <d v="2025-09-02T00:00:00"/>
    <d v="2025-09-02T00:00:00"/>
    <s v="Thriving Minds After School"/>
    <x v="0"/>
    <s v="Rosemont Lower School"/>
    <s v="1919 Stevens Forest Dr"/>
    <n v="75208"/>
    <n v="1"/>
    <n v="0"/>
    <n v="96"/>
    <n v="96"/>
    <m/>
  </r>
  <r>
    <x v="7"/>
    <x v="0"/>
    <d v="2025-09-02T00:00:00"/>
    <d v="2025-09-02T00:00:00"/>
    <s v="Thriving Minds After School"/>
    <x v="0"/>
    <s v="Rosemont Upper School"/>
    <s v="719 N Montclair Ave"/>
    <n v="75208"/>
    <n v="1"/>
    <n v="0"/>
    <n v="6"/>
    <n v="6"/>
    <m/>
  </r>
  <r>
    <x v="7"/>
    <x v="0"/>
    <d v="2025-09-02T00:00:00"/>
    <d v="2025-09-02T00:00:00"/>
    <s v="Thriving Minds After School"/>
    <x v="0"/>
    <s v="Harry C. Withers Elementary School"/>
    <s v="3959 Northhaven Rd"/>
    <n v="75229"/>
    <n v="1"/>
    <n v="0"/>
    <n v="84"/>
    <n v="84"/>
    <m/>
  </r>
  <r>
    <x v="13"/>
    <x v="3"/>
    <d v="2025-09-02T00:00:00"/>
    <d v="2025-09-27T00:00:00"/>
    <s v="Rental- arts COP"/>
    <x v="0"/>
    <s v="Rosewood Center for Family Arts"/>
    <s v="5938 Skillman St"/>
    <n v="75231"/>
    <n v="8"/>
    <m/>
    <n v="55"/>
    <n v="55"/>
    <m/>
  </r>
  <r>
    <x v="51"/>
    <x v="1"/>
    <d v="2025-09-02T00:00:00"/>
    <d v="2025-09-26T00:00:00"/>
    <s v="&quot;See Me&quot; devising sessions"/>
    <x v="0"/>
    <s v="OutLoud Dallas"/>
    <s v="3137 Irving Blvd"/>
    <n v="75247"/>
    <n v="6"/>
    <n v="0"/>
    <n v="8"/>
    <n v="8"/>
    <m/>
  </r>
  <r>
    <x v="48"/>
    <x v="3"/>
    <d v="2025-09-02T00:00:00"/>
    <d v="2025-09-02T00:00:00"/>
    <s v="EOV Labs"/>
    <x v="0"/>
    <s v="Executive Suites"/>
    <s v="2904 Floyd St"/>
    <n v="75204"/>
    <n v="1"/>
    <n v="0"/>
    <n v="7"/>
    <n v="7"/>
    <m/>
  </r>
  <r>
    <x v="41"/>
    <x v="0"/>
    <d v="2025-09-02T00:00:00"/>
    <d v="2025-09-30T00:00:00"/>
    <s v="After School Program"/>
    <x v="0"/>
    <s v="The Kessler School"/>
    <s v="1822 W 10th Street"/>
    <n v="75208"/>
    <n v="1"/>
    <m/>
    <n v="12"/>
    <n v="12"/>
    <m/>
  </r>
  <r>
    <x v="37"/>
    <x v="5"/>
    <d v="2025-09-02T00:00:00"/>
    <d v="2025-09-02T00:00:00"/>
    <s v="2425-195A Tap The Mic: The Cider Sessions Open Mic"/>
    <x v="0"/>
    <s v="Trinity Cider"/>
    <s v="2721 Main St."/>
    <n v="75226"/>
    <n v="1"/>
    <n v="0"/>
    <n v="36"/>
    <n v="36"/>
    <m/>
  </r>
  <r>
    <x v="31"/>
    <x v="1"/>
    <d v="2025-09-02T00:00:00"/>
    <d v="2025-09-02T00:00:00"/>
    <s v="Groundless Ground Rehearsal"/>
    <x v="0"/>
    <s v="First Presbyterian Church"/>
    <s v="1835 Young Street"/>
    <n v="75201"/>
    <n v="1"/>
    <n v="200"/>
    <n v="0"/>
    <n v="200"/>
    <m/>
  </r>
  <r>
    <x v="18"/>
    <x v="0"/>
    <d v="2025-09-03T00:00:00"/>
    <d v="2025-09-24T00:00:00"/>
    <s v="Inter. WED Dance w live guitar - "/>
    <x v="0"/>
    <s v="La Cantera Arts Conservatory"/>
    <s v="1050 N Westmoreland #328"/>
    <n v="75244"/>
    <n v="4"/>
    <n v="0"/>
    <n v="4"/>
    <n v="24"/>
    <m/>
  </r>
  <r>
    <x v="18"/>
    <x v="0"/>
    <d v="2025-09-03T00:00:00"/>
    <d v="2025-09-24T00:00:00"/>
    <s v="WED Music Class - guest artists"/>
    <x v="0"/>
    <s v="La Cantera Arts Conservatory"/>
    <s v="1050 N Westmoreland #328"/>
    <n v="75244"/>
    <n v="4"/>
    <n v="0"/>
    <n v="6"/>
    <n v="24"/>
    <m/>
  </r>
  <r>
    <x v="18"/>
    <x v="0"/>
    <d v="2025-09-03T00:00:00"/>
    <d v="2025-09-24T00:00:00"/>
    <s v="All Ages Dance Class - "/>
    <x v="0"/>
    <s v="La Cantera Arts Conservatory"/>
    <s v="1050 N Westmoreland #328"/>
    <n v="75211"/>
    <n v="4"/>
    <n v="0"/>
    <n v="6"/>
    <n v="24"/>
    <m/>
  </r>
  <r>
    <x v="18"/>
    <x v="0"/>
    <d v="2025-09-03T00:00:00"/>
    <d v="2025-09-24T00:00:00"/>
    <s v="Beginner Dance Class - "/>
    <x v="0"/>
    <s v="La Cantera Arts Conservatory"/>
    <s v="1050 N Westmoreland #328"/>
    <n v="75211"/>
    <n v="4"/>
    <n v="0"/>
    <n v="4"/>
    <n v="16"/>
    <m/>
  </r>
  <r>
    <x v="43"/>
    <x v="5"/>
    <d v="2025-09-03T00:00:00"/>
    <d v="2025-09-03T00:00:00"/>
    <s v="Concerts for Seniors - Dallas Area"/>
    <x v="0"/>
    <s v="Lakewest Rehabilitation and Skilled Care"/>
    <s v="2450 Bickers Street"/>
    <s v="75212"/>
    <n v="1"/>
    <n v="0"/>
    <n v="20"/>
    <n v="20"/>
    <m/>
  </r>
  <r>
    <x v="43"/>
    <x v="5"/>
    <d v="2025-09-03T00:00:00"/>
    <d v="2025-09-03T00:00:00"/>
    <s v="Concerts for Seniors - Dallas Area"/>
    <x v="0"/>
    <s v="Lakewest Rehabilitation and Skilled Care"/>
    <s v="2450 Bickers Street"/>
    <s v="75212"/>
    <n v="1"/>
    <n v="0"/>
    <n v="20"/>
    <n v="20"/>
    <m/>
  </r>
  <r>
    <x v="43"/>
    <x v="5"/>
    <d v="2025-09-03T00:00:00"/>
    <d v="2025-09-03T00:00:00"/>
    <s v="Concerts for Seniors - Dallas Area"/>
    <x v="0"/>
    <s v="Brookdale White Rock"/>
    <s v="9271 White Rock Trail"/>
    <s v="75238"/>
    <n v="1"/>
    <n v="0"/>
    <n v="15"/>
    <n v="15"/>
    <m/>
  </r>
  <r>
    <x v="43"/>
    <x v="5"/>
    <d v="2025-09-03T00:00:00"/>
    <d v="2025-09-03T00:00:00"/>
    <s v="Concerts for Seniors - Dallas Area"/>
    <x v="0"/>
    <s v="Brookdale White Rock"/>
    <s v="9271 White Rock Trail"/>
    <s v="75238"/>
    <n v="1"/>
    <n v="0"/>
    <n v="15"/>
    <n v="15"/>
    <m/>
  </r>
  <r>
    <x v="16"/>
    <x v="8"/>
    <d v="2025-09-03T00:00:00"/>
    <d v="2025-09-03T00:00:00"/>
    <s v="Wee Wednesday"/>
    <x v="0"/>
    <s v="Dallas Museum of Art"/>
    <s v="1717 N Harwood"/>
    <n v="75201"/>
    <n v="1"/>
    <m/>
    <n v="396"/>
    <n v="396"/>
    <m/>
  </r>
  <r>
    <x v="7"/>
    <x v="0"/>
    <d v="2025-09-03T00:00:00"/>
    <d v="2025-09-03T00:00:00"/>
    <s v="Business Development"/>
    <x v="1"/>
    <s v="Virtual"/>
    <s v="Virtual"/>
    <s v="Virtual"/>
    <n v="1"/>
    <n v="0"/>
    <n v="3"/>
    <n v="3"/>
    <m/>
  </r>
  <r>
    <x v="0"/>
    <x v="0"/>
    <d v="2025-09-03T00:00:00"/>
    <d v="2025-09-03T00:00:00"/>
    <s v="ANMBF Dance Academy Senior Ballet Folklorico 12:30 PM"/>
    <x v="0"/>
    <s v="Anita Martinez Recreation Center"/>
    <s v="3212 N Winnetka Ave, Dallas, TX"/>
    <n v="75212"/>
    <n v="1"/>
    <n v="3"/>
    <n v="0"/>
    <n v="3"/>
    <m/>
  </r>
  <r>
    <x v="0"/>
    <x v="1"/>
    <d v="2025-09-03T00:00:00"/>
    <d v="2025-09-03T00:00:00"/>
    <s v="ANMBF Junior Professional Company"/>
    <x v="0"/>
    <s v="Anita Martinez Recreation Center"/>
    <s v="3212 N Winnetka Ave, Dallas, TX"/>
    <n v="75212"/>
    <n v="1"/>
    <n v="11"/>
    <n v="0"/>
    <n v="11"/>
    <m/>
  </r>
  <r>
    <x v="7"/>
    <x v="0"/>
    <d v="2025-09-03T00:00:00"/>
    <d v="2025-09-03T00:00:00"/>
    <s v="Thriving Minds After School"/>
    <x v="0"/>
    <s v="Prestonwood Montessori at E.D. Walker"/>
    <s v="5700 Wozencraft Dr"/>
    <s v=" 75230"/>
    <n v="1"/>
    <n v="0"/>
    <n v="70"/>
    <n v="70"/>
    <m/>
  </r>
  <r>
    <x v="7"/>
    <x v="0"/>
    <d v="2025-09-03T00:00:00"/>
    <d v="2025-09-03T00:00:00"/>
    <s v="Thriving Minds After School"/>
    <x v="0"/>
    <s v="Lakewood Elementary School"/>
    <s v="3000 Hillbrook St"/>
    <n v="75214"/>
    <n v="1"/>
    <n v="0"/>
    <n v="42"/>
    <n v="42"/>
    <m/>
  </r>
  <r>
    <x v="7"/>
    <x v="0"/>
    <d v="2025-09-03T00:00:00"/>
    <d v="2025-09-03T00:00:00"/>
    <s v="Thriving Minds After School"/>
    <x v="0"/>
    <s v="Rosemont Lower School"/>
    <s v="1919 Stevens Forest Dr"/>
    <n v="75208"/>
    <n v="1"/>
    <n v="0"/>
    <n v="95"/>
    <n v="95"/>
    <m/>
  </r>
  <r>
    <x v="7"/>
    <x v="0"/>
    <d v="2025-09-03T00:00:00"/>
    <d v="2025-09-03T00:00:00"/>
    <s v="Thriving Minds After School"/>
    <x v="0"/>
    <s v="Rosemont Upper School"/>
    <s v="719 N Montclair Ave"/>
    <n v="75208"/>
    <n v="1"/>
    <n v="0"/>
    <n v="35"/>
    <n v="35"/>
    <m/>
  </r>
  <r>
    <x v="7"/>
    <x v="0"/>
    <d v="2025-09-03T00:00:00"/>
    <d v="2025-09-03T00:00:00"/>
    <s v="Thriving Minds After School"/>
    <x v="0"/>
    <s v="Harry C. Withers Elementary School"/>
    <s v="3959 Northhaven Rd"/>
    <n v="75229"/>
    <n v="1"/>
    <n v="0"/>
    <n v="84"/>
    <n v="84"/>
    <m/>
  </r>
  <r>
    <x v="14"/>
    <x v="9"/>
    <d v="2025-09-03T00:00:00"/>
    <d v="2025-09-03T00:00:00"/>
    <s v="Vejen Business College"/>
    <x v="0"/>
    <s v="The Sixth Floor Museum at Dealey Plaza"/>
    <s v="411 Elm Street"/>
    <n v="75202"/>
    <n v="1"/>
    <n v="48"/>
    <n v="5"/>
    <n v="53"/>
    <m/>
  </r>
  <r>
    <x v="16"/>
    <x v="7"/>
    <d v="2025-09-03T00:00:00"/>
    <d v="2025-09-28T00:00:00"/>
    <s v="Dallas Museum of Art"/>
    <x v="0"/>
    <s v="Dallas Museum of Art"/>
    <s v="1717 N Harwood"/>
    <n v="75218"/>
    <n v="20"/>
    <m/>
    <n v="21712"/>
    <n v="21712"/>
    <m/>
  </r>
  <r>
    <x v="16"/>
    <x v="6"/>
    <d v="2025-09-03T00:00:00"/>
    <d v="2025-09-28T00:00:00"/>
    <s v="Yayoi Kusama"/>
    <x v="0"/>
    <s v="Dallas Museum of Art"/>
    <s v="1717 N Harwood"/>
    <n v="75201"/>
    <n v="20"/>
    <n v="219"/>
    <n v="3252"/>
    <n v="3471"/>
    <m/>
  </r>
  <r>
    <x v="16"/>
    <x v="6"/>
    <d v="2025-09-03T00:00:00"/>
    <d v="2025-09-28T00:00:00"/>
    <s v="Kier Collection of Islamic Art"/>
    <x v="0"/>
    <s v="Dallas Museum of Art"/>
    <s v="1717 N Harwood"/>
    <n v="75201"/>
    <n v="20"/>
    <m/>
    <n v="5643"/>
    <n v="5643"/>
    <m/>
  </r>
  <r>
    <x v="19"/>
    <x v="9"/>
    <d v="2025-09-03T00:00:00"/>
    <d v="2025-09-03T00:00:00"/>
    <s v="Theater Tour"/>
    <x v="0"/>
    <s v="Forest Theater"/>
    <s v="1920 Martin Luther King Jr. Blvd."/>
    <n v="75215"/>
    <n v="1"/>
    <n v="0"/>
    <n v="1"/>
    <n v="1"/>
    <m/>
  </r>
  <r>
    <x v="48"/>
    <x v="3"/>
    <d v="2025-09-03T00:00:00"/>
    <d v="2025-09-03T00:00:00"/>
    <s v="Multimedia Apprenticeship Program (MAP)"/>
    <x v="0"/>
    <s v="OneArts Plaza"/>
    <s v="1722 Routh St, 8th Fl"/>
    <n v="75201"/>
    <n v="1"/>
    <n v="0"/>
    <n v="7"/>
    <n v="7"/>
    <m/>
  </r>
  <r>
    <x v="41"/>
    <x v="0"/>
    <d v="2025-09-03T00:00:00"/>
    <d v="2025-09-24T00:00:00"/>
    <s v="Young Artist Program "/>
    <x v="0"/>
    <s v="Bishop Arts Theatre"/>
    <s v="215 S Tyler Street"/>
    <n v="75208"/>
    <n v="8"/>
    <m/>
    <n v="28"/>
    <n v="28"/>
    <m/>
  </r>
  <r>
    <x v="32"/>
    <x v="8"/>
    <d v="2025-09-03T00:00:00"/>
    <d v="2025-09-03T00:00:00"/>
    <s v="USAFF co-presents Sci-Fest series screening of &quot;The Terminator&quot; (presented with the Angelika Dallas)"/>
    <x v="0"/>
    <s v="Angelika Film Center Dallas"/>
    <s v="5321 E Mockingbird Ln"/>
    <n v="75206"/>
    <n v="1"/>
    <n v="36"/>
    <n v="0"/>
    <n v="36"/>
    <m/>
  </r>
  <r>
    <x v="18"/>
    <x v="0"/>
    <d v="2025-09-04T00:00:00"/>
    <d v="2025-09-25T00:00:00"/>
    <s v="Biligual ZUMBA THURS  12 pm - 1pm"/>
    <x v="0"/>
    <s v="La Cantera Arts Conservatory"/>
    <s v="1050 N Westmoreland #328"/>
    <n v="75211"/>
    <n v="4"/>
    <n v="0"/>
    <n v="5"/>
    <n v="20"/>
    <m/>
  </r>
  <r>
    <x v="43"/>
    <x v="5"/>
    <d v="2025-09-04T00:00:00"/>
    <d v="2025-09-04T00:00:00"/>
    <s v="Concerts for Seniors - Dallas Area"/>
    <x v="0"/>
    <s v="Brentwood Place Two"/>
    <s v="3505 South Buckner"/>
    <s v="75227"/>
    <n v="1"/>
    <n v="0"/>
    <n v="30"/>
    <n v="30"/>
    <m/>
  </r>
  <r>
    <x v="43"/>
    <x v="5"/>
    <d v="2025-09-04T00:00:00"/>
    <d v="2025-09-04T00:00:00"/>
    <s v="Concerts for Seniors - Dallas Area"/>
    <x v="0"/>
    <s v="Brentwood Place Two"/>
    <s v="3505 South Buckner"/>
    <s v="75227"/>
    <n v="1"/>
    <n v="0"/>
    <n v="30"/>
    <n v="30"/>
    <m/>
  </r>
  <r>
    <x v="16"/>
    <x v="5"/>
    <d v="2025-09-04T00:00:00"/>
    <d v="2025-09-04T00:00:00"/>
    <s v="Arts &amp; Letters Live"/>
    <x v="0"/>
    <s v="Dallas Museum of Art"/>
    <s v="1717 N Harwood"/>
    <n v="75201"/>
    <n v="1"/>
    <n v="329"/>
    <m/>
    <n v="329"/>
    <m/>
  </r>
  <r>
    <x v="16"/>
    <x v="5"/>
    <d v="2025-09-04T00:00:00"/>
    <d v="2025-09-04T00:00:00"/>
    <s v="Arts &amp; Letters Live"/>
    <x v="1"/>
    <s v="YouTube"/>
    <s v="Virtual"/>
    <s v="Virtual"/>
    <n v="1"/>
    <n v="39"/>
    <m/>
    <n v="39"/>
    <m/>
  </r>
  <r>
    <x v="16"/>
    <x v="0"/>
    <d v="2025-09-04T00:00:00"/>
    <d v="2025-09-04T00:00:00"/>
    <s v="Artful Respite"/>
    <x v="0"/>
    <s v="Westminster Presbyterian Church "/>
    <s v="8200 Devonshire Dr"/>
    <n v="75209"/>
    <n v="1"/>
    <m/>
    <n v="18"/>
    <n v="18"/>
    <m/>
  </r>
  <r>
    <x v="0"/>
    <x v="1"/>
    <d v="2025-09-04T00:00:00"/>
    <d v="2025-09-04T00:00:00"/>
    <s v="ANMBF Children's Professional Company"/>
    <x v="0"/>
    <s v="Anita Martinez Recreation Center"/>
    <s v="3212 N Winnetka Ave, Dallas, TX"/>
    <n v="75212"/>
    <n v="1"/>
    <n v="16"/>
    <n v="0"/>
    <n v="16"/>
    <m/>
  </r>
  <r>
    <x v="3"/>
    <x v="1"/>
    <d v="2025-09-04T00:00:00"/>
    <d v="2025-09-27T00:00:00"/>
    <s v="Emerge Rehearsal"/>
    <x v="0"/>
    <n v="723"/>
    <s v="723 Fort Worth Avenue"/>
    <n v="75208"/>
    <n v="4"/>
    <n v="0"/>
    <n v="52"/>
    <n v="52"/>
    <m/>
  </r>
  <r>
    <x v="7"/>
    <x v="0"/>
    <d v="2025-09-04T00:00:00"/>
    <d v="2025-09-04T00:00:00"/>
    <s v="Brunch &amp; Learn 2025: Understanding Brain Architecture in Early Childhood"/>
    <x v="0"/>
    <s v="Urban Arts Center"/>
    <s v="919 Morrell Ave Suite 100"/>
    <n v="75203"/>
    <n v="1"/>
    <n v="0"/>
    <n v="34"/>
    <n v="34"/>
    <m/>
  </r>
  <r>
    <x v="7"/>
    <x v="0"/>
    <d v="2025-09-04T00:00:00"/>
    <d v="2025-09-04T00:00:00"/>
    <s v="Creative Solutions"/>
    <x v="0"/>
    <s v="Medlock"/>
    <s v="1566 E. Langdon Rd"/>
    <n v="75241"/>
    <n v="1"/>
    <n v="0"/>
    <n v="5"/>
    <n v="5"/>
    <m/>
  </r>
  <r>
    <x v="7"/>
    <x v="0"/>
    <d v="2025-09-04T00:00:00"/>
    <d v="2025-09-04T00:00:00"/>
    <s v="Thriving Minds After School"/>
    <x v="0"/>
    <s v="Prestonwood Montessori at E.D. Walker"/>
    <s v="5700 Wozencraft Dr"/>
    <s v=" 75230"/>
    <n v="1"/>
    <n v="0"/>
    <n v="73"/>
    <n v="73"/>
    <m/>
  </r>
  <r>
    <x v="7"/>
    <x v="0"/>
    <d v="2025-09-04T00:00:00"/>
    <d v="2025-09-04T00:00:00"/>
    <s v="Thriving Minds After School"/>
    <x v="0"/>
    <s v="Lakewood Elementary School"/>
    <s v="3000 Hillbrook St"/>
    <n v="75214"/>
    <n v="1"/>
    <n v="0"/>
    <n v="44"/>
    <n v="44"/>
    <m/>
  </r>
  <r>
    <x v="7"/>
    <x v="0"/>
    <d v="2025-09-04T00:00:00"/>
    <d v="2025-09-04T00:00:00"/>
    <s v="Thriving Minds After School"/>
    <x v="0"/>
    <s v="Rosemont Lower School"/>
    <s v="1919 Stevens Forest Dr"/>
    <n v="75208"/>
    <n v="1"/>
    <n v="0"/>
    <n v="95"/>
    <n v="95"/>
    <m/>
  </r>
  <r>
    <x v="7"/>
    <x v="0"/>
    <d v="2025-09-04T00:00:00"/>
    <d v="2025-09-04T00:00:00"/>
    <s v="Thriving Minds After School"/>
    <x v="0"/>
    <s v="Rosemont Upper School"/>
    <s v="719 N Montclair Ave"/>
    <n v="75208"/>
    <n v="1"/>
    <n v="0"/>
    <n v="51"/>
    <n v="51"/>
    <m/>
  </r>
  <r>
    <x v="7"/>
    <x v="0"/>
    <d v="2025-09-04T00:00:00"/>
    <d v="2025-09-04T00:00:00"/>
    <s v="Thriving Minds After School"/>
    <x v="0"/>
    <s v="Harry C. Withers Elementary School"/>
    <s v="3959 Northhaven Rd"/>
    <n v="75229"/>
    <n v="1"/>
    <n v="0"/>
    <n v="94"/>
    <n v="94"/>
    <m/>
  </r>
  <r>
    <x v="19"/>
    <x v="9"/>
    <d v="2025-09-04T00:00:00"/>
    <d v="2025-09-04T00:00:00"/>
    <s v="Theater Tour"/>
    <x v="0"/>
    <s v="Forest Theater"/>
    <s v="1920 Martin Luther King Jr. Blvd."/>
    <n v="75215"/>
    <n v="1"/>
    <n v="0"/>
    <n v="2"/>
    <n v="2"/>
    <m/>
  </r>
  <r>
    <x v="46"/>
    <x v="4"/>
    <d v="2025-09-04T00:00:00"/>
    <d v="2025-09-23T00:00:00"/>
    <s v="Choral Music Education Initiative"/>
    <x v="0"/>
    <s v="W.E. Greiner Exploratory Arts Academy"/>
    <s v="501 S Edgefield Ave"/>
    <n v="75208"/>
    <n v="7"/>
    <n v="0"/>
    <n v="237"/>
    <n v="237"/>
    <m/>
  </r>
  <r>
    <x v="13"/>
    <x v="3"/>
    <d v="2025-09-04T00:00:00"/>
    <d v="2025-09-25T00:00:00"/>
    <s v="Children's Health streaming events- virtual"/>
    <x v="1"/>
    <s v="VIRTUAL"/>
    <s v="VIRTUAL"/>
    <s v="VIRTUAL"/>
    <n v="4"/>
    <m/>
    <n v="300"/>
    <n v="300"/>
    <m/>
  </r>
  <r>
    <x v="13"/>
    <x v="3"/>
    <d v="2025-09-04T00:00:00"/>
    <d v="2025-09-25T00:00:00"/>
    <s v="Children's Health streaming events- virtual (simulcast for Outside Dallas attendees)"/>
    <x v="1"/>
    <s v="VIRTUAL"/>
    <s v="VIRTUAL"/>
    <s v="VIRTUAL"/>
    <n v="4"/>
    <m/>
    <m/>
    <n v="0"/>
    <m/>
  </r>
  <r>
    <x v="43"/>
    <x v="5"/>
    <d v="2025-09-05T00:00:00"/>
    <d v="2025-09-05T00:00:00"/>
    <s v="Concerts for Seniors - Dallas Area"/>
    <x v="0"/>
    <s v="Lennwood Nursing Home"/>
    <s v="8017 W. Virginia"/>
    <s v="75237"/>
    <n v="1"/>
    <n v="0"/>
    <n v="25"/>
    <n v="25"/>
    <m/>
  </r>
  <r>
    <x v="43"/>
    <x v="5"/>
    <d v="2025-09-05T00:00:00"/>
    <d v="2025-09-05T00:00:00"/>
    <s v="Concerts for Seniors - Dallas Area"/>
    <x v="0"/>
    <s v="Lennwood Nursing Home"/>
    <s v="8017 W. Virginia"/>
    <s v="75237"/>
    <n v="1"/>
    <n v="0"/>
    <n v="25"/>
    <n v="25"/>
    <m/>
  </r>
  <r>
    <x v="16"/>
    <x v="9"/>
    <d v="2025-09-05T00:00:00"/>
    <d v="2025-09-05T00:00:00"/>
    <s v="Art in Thirty Gallery Talks"/>
    <x v="0"/>
    <s v="Dallas Museum of Art"/>
    <s v="1717 N Harwood"/>
    <n v="75201"/>
    <n v="1"/>
    <m/>
    <n v="30"/>
    <n v="30"/>
    <m/>
  </r>
  <r>
    <x v="16"/>
    <x v="0"/>
    <d v="2025-09-05T00:00:00"/>
    <d v="2025-09-12T00:00:00"/>
    <s v="Toddler Art"/>
    <x v="0"/>
    <s v="Dallas Museum of Art"/>
    <s v="1717 N Harwood"/>
    <n v="75201"/>
    <n v="3"/>
    <n v="65"/>
    <m/>
    <n v="65"/>
    <m/>
  </r>
  <r>
    <x v="5"/>
    <x v="0"/>
    <d v="2025-09-05T00:00:00"/>
    <d v="2025-09-05T00:00:00"/>
    <s v="Library - My First Classic"/>
    <x v="0"/>
    <s v="Audelia Library"/>
    <s v="10045 Audelia Rd"/>
    <n v="75238"/>
    <n v="1"/>
    <n v="0"/>
    <n v="78"/>
    <n v="78"/>
    <m/>
  </r>
  <r>
    <x v="7"/>
    <x v="0"/>
    <d v="2025-09-05T00:00:00"/>
    <d v="2025-09-05T00:00:00"/>
    <s v="Creative Solutions"/>
    <x v="0"/>
    <s v="Medlock"/>
    <s v="1566 E. Langdon Rd"/>
    <n v="75241"/>
    <n v="1"/>
    <n v="0"/>
    <n v="5"/>
    <n v="5"/>
    <m/>
  </r>
  <r>
    <x v="7"/>
    <x v="0"/>
    <d v="2025-09-05T00:00:00"/>
    <d v="2025-09-05T00:00:00"/>
    <s v="Thriving Minds After School"/>
    <x v="0"/>
    <s v="Prestonwood Montessori at E.D. Walker"/>
    <s v="5700 Wozencraft Dr"/>
    <s v=" 75230"/>
    <n v="1"/>
    <n v="0"/>
    <n v="59"/>
    <n v="59"/>
    <m/>
  </r>
  <r>
    <x v="7"/>
    <x v="0"/>
    <d v="2025-09-05T00:00:00"/>
    <d v="2025-09-05T00:00:00"/>
    <s v="Thriving Minds After School"/>
    <x v="0"/>
    <s v="Lakewood Elementary School"/>
    <s v="3000 Hillbrook St"/>
    <n v="75214"/>
    <n v="1"/>
    <n v="0"/>
    <n v="32"/>
    <n v="32"/>
    <m/>
  </r>
  <r>
    <x v="7"/>
    <x v="0"/>
    <d v="2025-09-05T00:00:00"/>
    <d v="2025-09-05T00:00:00"/>
    <s v="Thriving Minds After School"/>
    <x v="0"/>
    <s v="Rosemont Lower School"/>
    <s v="1919 Stevens Forest Dr"/>
    <n v="75208"/>
    <n v="1"/>
    <n v="0"/>
    <n v="88"/>
    <n v="88"/>
    <m/>
  </r>
  <r>
    <x v="7"/>
    <x v="0"/>
    <d v="2025-09-05T00:00:00"/>
    <d v="2025-09-05T00:00:00"/>
    <s v="Thriving Minds After School"/>
    <x v="0"/>
    <s v="Rosemont Upper School"/>
    <s v="719 N Montclair Ave"/>
    <n v="75208"/>
    <n v="1"/>
    <n v="0"/>
    <n v="49"/>
    <n v="49"/>
    <m/>
  </r>
  <r>
    <x v="7"/>
    <x v="0"/>
    <d v="2025-09-05T00:00:00"/>
    <d v="2025-09-05T00:00:00"/>
    <s v="Thriving Minds After School"/>
    <x v="0"/>
    <s v="Harry C. Withers Elementary School"/>
    <s v="3959 Northhaven Rd"/>
    <n v="75229"/>
    <n v="1"/>
    <n v="0"/>
    <n v="86"/>
    <n v="86"/>
    <m/>
  </r>
  <r>
    <x v="14"/>
    <x v="0"/>
    <d v="2025-09-05T00:00:00"/>
    <d v="2025-09-05T00:00:00"/>
    <s v="Gallery Talk"/>
    <x v="0"/>
    <s v="The Sixth Floor Museum at Dealey Plaza"/>
    <s v="411 Elm Street"/>
    <n v="75202"/>
    <n v="1"/>
    <n v="42"/>
    <n v="0"/>
    <n v="42"/>
    <m/>
  </r>
  <r>
    <x v="22"/>
    <x v="9"/>
    <d v="2025-09-05T00:00:00"/>
    <d v="2025-09-05T00:00:00"/>
    <s v="Guided tour: Bookter T Washington"/>
    <x v="0"/>
    <s v="Nasher Sculpture Center"/>
    <s v="2001 Flora St. "/>
    <n v="75201"/>
    <n v="1"/>
    <m/>
    <n v="18"/>
    <n v="18"/>
    <m/>
  </r>
  <r>
    <x v="41"/>
    <x v="5"/>
    <d v="2025-09-05T00:00:00"/>
    <d v="2025-09-05T00:00:00"/>
    <s v="PatioLive!"/>
    <x v="0"/>
    <s v="The Bridge at Fair Park"/>
    <s v="2535 Martin Luther King Jr. Blvd"/>
    <n v="75215"/>
    <n v="1"/>
    <m/>
    <n v="22"/>
    <n v="22"/>
    <m/>
  </r>
  <r>
    <x v="18"/>
    <x v="0"/>
    <d v="2025-09-06T00:00:00"/>
    <d v="2025-09-27T00:00:00"/>
    <s v="Music Class - guest artists"/>
    <x v="0"/>
    <s v="North Texas Performing Arts"/>
    <s v="12300 N Inwood Rd "/>
    <n v="75244"/>
    <n v="4"/>
    <n v="0"/>
    <n v="6"/>
    <n v="24"/>
    <m/>
  </r>
  <r>
    <x v="18"/>
    <x v="0"/>
    <d v="2025-09-06T00:00:00"/>
    <d v="2025-09-27T00:00:00"/>
    <s v="Beginners All Ages Dance"/>
    <x v="0"/>
    <s v="North Texas Performing Arts"/>
    <s v="12300 N Inwood Rd "/>
    <n v="75244"/>
    <n v="4"/>
    <n v="0"/>
    <n v="4"/>
    <n v="16"/>
    <m/>
  </r>
  <r>
    <x v="18"/>
    <x v="0"/>
    <d v="2025-09-06T00:00:00"/>
    <d v="2025-09-27T00:00:00"/>
    <s v="Sevillanas"/>
    <x v="0"/>
    <s v="North Texas Performing Arts"/>
    <s v="12300 N Inwood Rd "/>
    <n v="75244"/>
    <n v="4"/>
    <n v="0"/>
    <n v="6"/>
    <n v="24"/>
    <m/>
  </r>
  <r>
    <x v="16"/>
    <x v="0"/>
    <d v="2025-09-06T00:00:00"/>
    <d v="2025-09-27T00:00:00"/>
    <s v="Pop-Up Art Spot"/>
    <x v="0"/>
    <s v="Dallas Museum of Art"/>
    <s v="1717 N Harwood"/>
    <n v="75201"/>
    <n v="1"/>
    <m/>
    <n v="43"/>
    <n v="43"/>
    <m/>
  </r>
  <r>
    <x v="16"/>
    <x v="0"/>
    <d v="2025-09-06T00:00:00"/>
    <d v="2025-09-21T00:00:00"/>
    <s v="Open Studio"/>
    <x v="0"/>
    <s v="Dallas Museum of Art"/>
    <s v="1717 N Harwood"/>
    <n v="75201"/>
    <n v="4"/>
    <m/>
    <n v="272"/>
    <n v="272"/>
    <m/>
  </r>
  <r>
    <x v="16"/>
    <x v="3"/>
    <d v="2025-09-06T00:00:00"/>
    <d v="2025-09-21T00:00:00"/>
    <s v="Color Vision Deficiency Awareness Month"/>
    <x v="0"/>
    <s v="Dallas Museum of Art"/>
    <s v="1717 N Harwood"/>
    <n v="75201"/>
    <n v="4"/>
    <m/>
    <n v="474"/>
    <n v="474"/>
    <m/>
  </r>
  <r>
    <x v="16"/>
    <x v="0"/>
    <d v="2025-09-06T00:00:00"/>
    <d v="2025-09-06T00:00:00"/>
    <s v="Adult Workshop"/>
    <x v="0"/>
    <s v="Dallas Museum of Art"/>
    <s v="1717 N Harwood"/>
    <n v="75201"/>
    <n v="1"/>
    <m/>
    <n v="150"/>
    <n v="150"/>
    <m/>
  </r>
  <r>
    <x v="7"/>
    <x v="0"/>
    <d v="2025-09-06T00:00:00"/>
    <d v="2025-09-06T00:00:00"/>
    <s v="SMU FACE"/>
    <x v="1"/>
    <s v="Virtual"/>
    <s v="Virtual"/>
    <s v="Virtual"/>
    <n v="1"/>
    <n v="0"/>
    <n v="1"/>
    <n v="1"/>
    <m/>
  </r>
  <r>
    <x v="0"/>
    <x v="1"/>
    <d v="2025-09-06T00:00:00"/>
    <d v="2025-09-06T00:00:00"/>
    <s v="ANMBF Mini Professional Ballet Folklorico Company 9:30 AM"/>
    <x v="0"/>
    <s v="Anita Martinez Recreation Center"/>
    <s v="3212 N Winnetka Ave, Dallas, TX"/>
    <n v="75212"/>
    <n v="1"/>
    <n v="9"/>
    <n v="0"/>
    <n v="9"/>
    <m/>
  </r>
  <r>
    <x v="0"/>
    <x v="0"/>
    <d v="2025-09-06T00:00:00"/>
    <d v="2025-09-06T00:00:00"/>
    <s v="ANMBF Dance Academy Ballet Folklorico Toddlers 9:30 AM"/>
    <x v="0"/>
    <s v="Anita Martinez Recreation Center"/>
    <s v="3212 N Winnetka Ave, Dallas, TX"/>
    <n v="75212"/>
    <n v="1"/>
    <n v="22"/>
    <n v="0"/>
    <n v="22"/>
    <m/>
  </r>
  <r>
    <x v="0"/>
    <x v="0"/>
    <d v="2025-09-06T00:00:00"/>
    <d v="2025-09-06T00:00:00"/>
    <s v="ANMBF Dance Academy Classical Ballet Kids 9:30 AM"/>
    <x v="0"/>
    <s v="Anita Martinez Recreation Center"/>
    <s v="3212 N Winnetka Ave, Dallas, TX"/>
    <n v="75212"/>
    <n v="1"/>
    <n v="13"/>
    <n v="0"/>
    <n v="13"/>
    <m/>
  </r>
  <r>
    <x v="0"/>
    <x v="0"/>
    <d v="2025-09-06T00:00:00"/>
    <d v="2025-09-06T00:00:00"/>
    <s v="ANMBF Dance Academy Ballet Folklorico Kids 10:30 AM"/>
    <x v="0"/>
    <s v="Anita Martinez Recreation Center"/>
    <s v="3212 N Winnetka Ave, Dallas, TX"/>
    <n v="75212"/>
    <n v="1"/>
    <n v="25"/>
    <n v="0"/>
    <n v="25"/>
    <m/>
  </r>
  <r>
    <x v="0"/>
    <x v="0"/>
    <d v="2025-09-06T00:00:00"/>
    <d v="2025-09-06T00:00:00"/>
    <s v="ANMBF Dance Academy Classical Ballet Toddlers 9:30 AM"/>
    <x v="0"/>
    <s v="Anita Martinez Recreation Center"/>
    <s v="3212 N Winnetka Ave, Dallas, TX"/>
    <n v="75212"/>
    <n v="1"/>
    <n v="6"/>
    <n v="0"/>
    <n v="6"/>
    <m/>
  </r>
  <r>
    <x v="0"/>
    <x v="0"/>
    <d v="2025-09-06T00:00:00"/>
    <d v="2025-09-06T00:00:00"/>
    <s v="ANMBF Dance Academy Ballet Folklorico Kids I 11:30 AM"/>
    <x v="0"/>
    <s v="Anita Martinez Recreation Center"/>
    <s v="3212 N Winnetka Ave, Dallas, TX"/>
    <n v="75212"/>
    <n v="1"/>
    <n v="5"/>
    <n v="0"/>
    <n v="5"/>
    <m/>
  </r>
  <r>
    <x v="0"/>
    <x v="0"/>
    <d v="2025-09-06T00:00:00"/>
    <d v="2025-09-06T00:00:00"/>
    <s v="ANMBF Dance Academy Ballet Folklorico Teen and Adult Beginner 11:30 AM"/>
    <x v="0"/>
    <s v="Anita Martinez Recreation Center"/>
    <s v="3212 N Winnetka Ave, Dallas, TX"/>
    <n v="75212"/>
    <n v="1"/>
    <n v="12"/>
    <n v="0"/>
    <n v="12"/>
    <m/>
  </r>
  <r>
    <x v="0"/>
    <x v="0"/>
    <d v="2025-09-06T00:00:00"/>
    <d v="2025-09-06T00:00:00"/>
    <s v="ANMBF Dance Academy Ballet Folklorico Teen and Adult Intermediate 12:30 PM"/>
    <x v="0"/>
    <s v="Anita Martinez Recreation Center"/>
    <s v="3212 N Winnetka Ave, Dallas, TX"/>
    <n v="75212"/>
    <n v="1"/>
    <n v="3"/>
    <n v="0"/>
    <n v="3"/>
    <m/>
  </r>
  <r>
    <x v="39"/>
    <x v="3"/>
    <d v="2025-09-06T00:00:00"/>
    <d v="2025-09-06T00:00:00"/>
    <s v="GDYO Concerto Competition"/>
    <x v="0"/>
    <s v="Sammons Center for the Arts"/>
    <s v="3630 Harry Hines Blvd."/>
    <n v="75219"/>
    <n v="1"/>
    <m/>
    <n v="12"/>
    <n v="12"/>
    <m/>
  </r>
  <r>
    <x v="22"/>
    <x v="3"/>
    <d v="2025-09-06T00:00:00"/>
    <d v="2025-09-06T00:00:00"/>
    <s v="Free First Saturday"/>
    <x v="0"/>
    <s v="Nasher Sculpture Center"/>
    <s v="2001 Flora St. "/>
    <n v="75201"/>
    <n v="1"/>
    <m/>
    <n v="731"/>
    <n v="731"/>
    <m/>
  </r>
  <r>
    <x v="24"/>
    <x v="0"/>
    <d v="2025-09-06T00:00:00"/>
    <d v="2025-09-06T00:00:00"/>
    <s v="TECH Truck "/>
    <x v="0"/>
    <s v="Teacher Open House"/>
    <s v="2201 N Field St"/>
    <n v="75201"/>
    <n v="1"/>
    <n v="0"/>
    <n v="200"/>
    <n v="200"/>
    <m/>
  </r>
  <r>
    <x v="47"/>
    <x v="0"/>
    <d v="2025-09-06T00:00:00"/>
    <d v="2025-09-06T00:00:00"/>
    <s v="Playground Acting Class"/>
    <x v="0"/>
    <s v="TD Studio"/>
    <s v="1230 River Bend Dr # 111, Dallas, TX"/>
    <n v="75247"/>
    <n v="1"/>
    <n v="6"/>
    <n v="0"/>
    <n v="6"/>
    <m/>
  </r>
  <r>
    <x v="49"/>
    <x v="1"/>
    <d v="2025-09-06T00:00:00"/>
    <d v="2025-09-06T00:00:00"/>
    <s v="Bandan Koro Rehearsal "/>
    <x v="0"/>
    <s v="Sammons Center for the Arts"/>
    <s v="3630 Harry Hines Blvd"/>
    <n v="75219"/>
    <n v="1"/>
    <n v="0"/>
    <n v="20"/>
    <n v="20"/>
    <m/>
  </r>
  <r>
    <x v="49"/>
    <x v="0"/>
    <d v="2025-09-06T00:00:00"/>
    <d v="2025-09-06T00:00:00"/>
    <s v="BK Saturdays - Bandan Koro Community Class "/>
    <x v="0"/>
    <s v="Sammons Center for the Arts"/>
    <s v="3630 Harry Hines Blvd"/>
    <n v="75219"/>
    <n v="1"/>
    <n v="0"/>
    <n v="45"/>
    <n v="45"/>
    <m/>
  </r>
  <r>
    <x v="18"/>
    <x v="3"/>
    <d v="2025-09-07T00:00:00"/>
    <d v="2025-09-08T00:00:00"/>
    <s v="Clothing Swap"/>
    <x v="1"/>
    <m/>
    <m/>
    <m/>
    <m/>
    <m/>
    <m/>
    <m/>
    <m/>
  </r>
  <r>
    <x v="43"/>
    <x v="5"/>
    <d v="2025-09-07T00:00:00"/>
    <d v="2025-09-07T00:00:00"/>
    <s v="Concerts for Seniors - Dallas Area"/>
    <x v="0"/>
    <s v="Eastminster Presbyterian Church Dallas"/>
    <s v="6550 Samuell Boulevard"/>
    <s v="75228"/>
    <n v="1"/>
    <n v="0"/>
    <n v="51"/>
    <n v="51"/>
    <m/>
  </r>
  <r>
    <x v="43"/>
    <x v="5"/>
    <d v="2025-09-07T00:00:00"/>
    <d v="2025-09-07T00:00:00"/>
    <s v="Concerts for Seniors - Dallas Area"/>
    <x v="0"/>
    <s v="Eastminster Presbyterian Church Dallas"/>
    <s v="6550 Samuell Boulevard"/>
    <s v="75228"/>
    <n v="1"/>
    <n v="0"/>
    <n v="51"/>
    <n v="51"/>
    <m/>
  </r>
  <r>
    <x v="2"/>
    <x v="0"/>
    <d v="2025-09-07T00:00:00"/>
    <d v="2025-09-27T00:00:00"/>
    <s v="Cuerpos Migrantes: A Movement Lab w/ Gabriel Scampini"/>
    <x v="0"/>
    <s v="Arts Mission Oak Cliff"/>
    <s v="410 S Windomere Ave"/>
    <n v="75208"/>
    <n v="2"/>
    <n v="10"/>
    <m/>
    <n v="10"/>
    <m/>
  </r>
  <r>
    <x v="13"/>
    <x v="3"/>
    <d v="2025-09-07T00:00:00"/>
    <d v="2025-09-28T00:00:00"/>
    <s v="Rental- non-cultural"/>
    <x v="0"/>
    <s v="Rosewood Center for Family Arts"/>
    <s v="5938 Skillman St"/>
    <n v="75231"/>
    <n v="9"/>
    <m/>
    <n v="265"/>
    <n v="265"/>
    <m/>
  </r>
  <r>
    <x v="38"/>
    <x v="5"/>
    <d v="2025-09-07T00:00:00"/>
    <d v="2025-09-07T00:00:00"/>
    <s v="Homer Out Loud"/>
    <x v="0"/>
    <s v="Deep Vellum Books &amp; Publishing"/>
    <s v="3000 S. Commerce"/>
    <n v="75226"/>
    <n v="55"/>
    <n v="0"/>
    <n v="55"/>
    <n v="30"/>
    <m/>
  </r>
  <r>
    <x v="38"/>
    <x v="0"/>
    <d v="2025-09-07T00:00:00"/>
    <d v="2025-09-07T00:00:00"/>
    <s v="Underdogs in Space: Someone You Can Build A Nest In"/>
    <x v="0"/>
    <s v="Deep Vellum Books &amp; Publishing"/>
    <s v="3000 S. Commerce"/>
    <n v="75226"/>
    <n v="20"/>
    <n v="0"/>
    <n v="20"/>
    <n v="20"/>
    <m/>
  </r>
  <r>
    <x v="39"/>
    <x v="1"/>
    <d v="2025-09-07T00:00:00"/>
    <d v="2025-09-07T00:00:00"/>
    <s v="Ensemble Rehearsals"/>
    <x v="0"/>
    <s v="Sammons Center for the Arts"/>
    <s v="3630 Harry Hines Blvd."/>
    <n v="75219"/>
    <n v="6"/>
    <n v="316"/>
    <n v="44"/>
    <n v="360"/>
    <m/>
  </r>
  <r>
    <x v="39"/>
    <x v="1"/>
    <d v="2025-09-07T00:00:00"/>
    <d v="2025-09-07T00:00:00"/>
    <s v="Ensemble Rehearsals"/>
    <x v="0"/>
    <s v="Meyerson Symphony Center"/>
    <s v="2301 Flora St."/>
    <n v="75201"/>
    <n v="2"/>
    <n v="19"/>
    <n v="5"/>
    <n v="24"/>
    <m/>
  </r>
  <r>
    <x v="18"/>
    <x v="0"/>
    <d v="2025-09-08T00:00:00"/>
    <d v="2025-09-29T00:00:00"/>
    <s v="All Ages Dance Class - "/>
    <x v="0"/>
    <s v="La Cantera Arts Conservatory"/>
    <s v="1050 N Westmoreland #328"/>
    <n v="75211"/>
    <n v="4"/>
    <n v="0"/>
    <n v="4"/>
    <n v="16"/>
    <m/>
  </r>
  <r>
    <x v="18"/>
    <x v="0"/>
    <d v="2025-09-08T00:00:00"/>
    <d v="2025-09-29T00:00:00"/>
    <s v="Beginner Dance Class - "/>
    <x v="0"/>
    <s v="La Cantera Arts Conservatory"/>
    <s v="1050 N Westmoreland #328"/>
    <n v="75211"/>
    <n v="4"/>
    <n v="0"/>
    <n v="5"/>
    <n v="20"/>
    <m/>
  </r>
  <r>
    <x v="18"/>
    <x v="0"/>
    <d v="2025-09-08T00:00:00"/>
    <d v="2025-09-29T00:00:00"/>
    <s v="MON Music Class  - guest artists"/>
    <x v="0"/>
    <s v="La Cantera Arts Conservatory"/>
    <s v="1050 N Westmoreland #328"/>
    <n v="75211"/>
    <n v="4"/>
    <n v="0"/>
    <n v="6"/>
    <n v="24"/>
    <m/>
  </r>
  <r>
    <x v="0"/>
    <x v="0"/>
    <d v="2025-09-08T00:00:00"/>
    <d v="2025-09-08T00:00:00"/>
    <s v="Discovery Mondays"/>
    <x v="1"/>
    <s v="Zoom"/>
    <s v="Online"/>
    <m/>
    <n v="1"/>
    <n v="0"/>
    <n v="85"/>
    <n v="85"/>
    <m/>
  </r>
  <r>
    <x v="46"/>
    <x v="3"/>
    <d v="2025-09-08T00:00:00"/>
    <d v="2025-09-08T00:00:00"/>
    <s v="Board Meeting"/>
    <x v="1"/>
    <m/>
    <m/>
    <m/>
    <n v="1"/>
    <n v="0"/>
    <n v="15"/>
    <n v="15"/>
    <m/>
  </r>
  <r>
    <x v="16"/>
    <x v="0"/>
    <d v="2025-09-08T00:00:00"/>
    <d v="2025-09-08T00:00:00"/>
    <s v="Art Babies"/>
    <x v="0"/>
    <s v="Dallas Museum of Art"/>
    <s v="1717 N Harwood"/>
    <n v="75201"/>
    <n v="3"/>
    <n v="66"/>
    <m/>
    <n v="66"/>
    <m/>
  </r>
  <r>
    <x v="16"/>
    <x v="5"/>
    <d v="2025-09-08T00:00:00"/>
    <d v="2025-09-08T00:00:00"/>
    <s v="Docent Program"/>
    <x v="0"/>
    <s v="Dallas Museum of Art"/>
    <s v="1717 N Harwood"/>
    <n v="75201"/>
    <n v="1"/>
    <m/>
    <n v="35"/>
    <n v="35"/>
    <m/>
  </r>
  <r>
    <x v="7"/>
    <x v="0"/>
    <d v="2025-09-08T00:00:00"/>
    <d v="2025-09-08T00:00:00"/>
    <s v="DOC Cares / Dreams Experience Academy"/>
    <x v="1"/>
    <s v="Virtual"/>
    <s v="Virtual"/>
    <s v="Virtual"/>
    <n v="1"/>
    <n v="0"/>
    <n v="1"/>
    <n v="1"/>
    <m/>
  </r>
  <r>
    <x v="7"/>
    <x v="0"/>
    <d v="2025-09-08T00:00:00"/>
    <d v="2025-09-08T00:00:00"/>
    <s v="All Stars Project - ICA Cristo Rey"/>
    <x v="1"/>
    <s v="Virtual"/>
    <s v="Virtual"/>
    <s v="Virtual"/>
    <n v="1"/>
    <n v="0"/>
    <n v="3"/>
    <n v="3"/>
    <m/>
  </r>
  <r>
    <x v="7"/>
    <x v="0"/>
    <d v="2025-09-08T00:00:00"/>
    <d v="2025-09-08T00:00:00"/>
    <s v="DOC Cares / Dreams Experience Academy"/>
    <x v="1"/>
    <s v="Virtual"/>
    <s v="Virtual"/>
    <s v="Virtual"/>
    <n v="1"/>
    <n v="0"/>
    <n v="1"/>
    <n v="1"/>
    <m/>
  </r>
  <r>
    <x v="1"/>
    <x v="0"/>
    <d v="2025-09-08T00:00:00"/>
    <d v="2025-09-15T00:00:00"/>
    <s v="Streamliners ECRR"/>
    <x v="0"/>
    <s v="Bayles Elementray (DISD)"/>
    <s v="2444 Telegraph Ave, Dallas, TX "/>
    <n v="75228"/>
    <n v="12"/>
    <m/>
    <n v="230"/>
    <n v="230"/>
    <m/>
  </r>
  <r>
    <x v="5"/>
    <x v="2"/>
    <d v="2025-09-08T00:00:00"/>
    <d v="2025-09-13T00:00:00"/>
    <s v="BNTC Classes"/>
    <x v="0"/>
    <s v="BNT Studios"/>
    <s v="10675 E. Northwest Higway, Suite 2400"/>
    <n v="75238"/>
    <n v="18"/>
    <n v="52"/>
    <n v="15"/>
    <n v="67"/>
    <m/>
  </r>
  <r>
    <x v="5"/>
    <x v="2"/>
    <d v="2025-09-08T00:00:00"/>
    <d v="2025-09-13T00:00:00"/>
    <s v="Trainee Program"/>
    <x v="0"/>
    <s v="BNT Studios"/>
    <s v="10675 E. Northwest Higway, Suite 2400"/>
    <n v="75238"/>
    <n v="10"/>
    <n v="13"/>
    <n v="13"/>
    <n v="26"/>
    <m/>
  </r>
  <r>
    <x v="7"/>
    <x v="0"/>
    <d v="2025-09-08T00:00:00"/>
    <d v="2025-09-08T00:00:00"/>
    <s v="SMU FACE"/>
    <x v="0"/>
    <s v="Meadows School of the Arts"/>
    <s v="6101 Bishop Blvd"/>
    <n v="75205"/>
    <n v="1"/>
    <n v="0"/>
    <n v="14"/>
    <n v="14"/>
    <m/>
  </r>
  <r>
    <x v="7"/>
    <x v="0"/>
    <d v="2025-09-08T00:00:00"/>
    <d v="2025-09-08T00:00:00"/>
    <s v="SMU FACE"/>
    <x v="0"/>
    <s v="Meadows School of the Arts"/>
    <s v="6101 Bishop Blvd"/>
    <n v="75205"/>
    <n v="1"/>
    <n v="0"/>
    <n v="14"/>
    <n v="14"/>
    <m/>
  </r>
  <r>
    <x v="7"/>
    <x v="0"/>
    <d v="2025-09-08T00:00:00"/>
    <d v="2025-09-08T00:00:00"/>
    <s v="Thriving Minds After School"/>
    <x v="0"/>
    <s v="Prestonwood Montessori at E.D. Walker"/>
    <s v="5700 Wozencraft Dr"/>
    <s v=" 75230"/>
    <n v="1"/>
    <n v="0"/>
    <n v="62"/>
    <n v="62"/>
    <m/>
  </r>
  <r>
    <x v="7"/>
    <x v="0"/>
    <d v="2025-09-08T00:00:00"/>
    <d v="2025-09-08T00:00:00"/>
    <s v="Thriving Minds After School"/>
    <x v="0"/>
    <s v="Lakewood Elementary School"/>
    <s v="3000 Hillbrook St"/>
    <n v="75214"/>
    <n v="1"/>
    <n v="0"/>
    <n v="40"/>
    <n v="40"/>
    <m/>
  </r>
  <r>
    <x v="7"/>
    <x v="0"/>
    <d v="2025-09-08T00:00:00"/>
    <d v="2025-09-08T00:00:00"/>
    <s v="Thriving Minds After School"/>
    <x v="0"/>
    <s v="Rosemont Lower School"/>
    <s v="1919 Stevens Forest Dr"/>
    <n v="75208"/>
    <n v="1"/>
    <n v="0"/>
    <n v="96"/>
    <n v="96"/>
    <m/>
  </r>
  <r>
    <x v="7"/>
    <x v="0"/>
    <d v="2025-09-08T00:00:00"/>
    <d v="2025-09-08T00:00:00"/>
    <s v="Thriving Minds After School"/>
    <x v="0"/>
    <s v="Rosemont Upper School"/>
    <s v="719 N Montclair Ave"/>
    <n v="75208"/>
    <n v="1"/>
    <n v="0"/>
    <n v="47"/>
    <n v="47"/>
    <m/>
  </r>
  <r>
    <x v="7"/>
    <x v="0"/>
    <d v="2025-09-08T00:00:00"/>
    <d v="2025-09-08T00:00:00"/>
    <s v="Thriving Minds After School"/>
    <x v="0"/>
    <s v="Harry C. Withers Elementary School"/>
    <s v="3959 Northhaven Rd"/>
    <n v="75229"/>
    <n v="1"/>
    <n v="0"/>
    <n v="92"/>
    <n v="92"/>
    <m/>
  </r>
  <r>
    <x v="45"/>
    <x v="1"/>
    <d v="2025-09-08T00:00:00"/>
    <d v="2025-09-08T00:00:00"/>
    <s v="Regular Rehearsal"/>
    <x v="0"/>
    <s v="Lover's Lane UMC"/>
    <s v="9200 Inwood Rd"/>
    <n v="75220"/>
    <n v="1"/>
    <m/>
    <n v="137"/>
    <n v="137"/>
    <m/>
  </r>
  <r>
    <x v="40"/>
    <x v="2"/>
    <d v="2025-09-08T00:00:00"/>
    <d v="2025-09-08T00:00:00"/>
    <s v="Educational Outreach"/>
    <x v="0"/>
    <s v="Carter High School"/>
    <s v="1819 W. Wheatland Rd"/>
    <n v="75232"/>
    <n v="2"/>
    <m/>
    <n v="23"/>
    <n v="23"/>
    <m/>
  </r>
  <r>
    <x v="41"/>
    <x v="0"/>
    <d v="2025-09-08T00:00:00"/>
    <d v="2025-09-19T00:00:00"/>
    <s v="Jori Jackson - Scene Rehearsal"/>
    <x v="0"/>
    <s v="Bishop Arts Theatre"/>
    <s v="215 S Tyler Street"/>
    <n v="75208"/>
    <n v="3"/>
    <m/>
    <n v="22"/>
    <n v="22"/>
    <m/>
  </r>
  <r>
    <x v="46"/>
    <x v="1"/>
    <d v="2025-09-08T00:00:00"/>
    <d v="2025-09-15T00:00:00"/>
    <s v="Betty's Notebook"/>
    <x v="0"/>
    <s v="Royal Lane Baptist Church"/>
    <s v="6707 Royal Ln"/>
    <n v="75230"/>
    <n v="7"/>
    <n v="0"/>
    <n v="16"/>
    <n v="16"/>
    <m/>
  </r>
  <r>
    <x v="32"/>
    <x v="8"/>
    <d v="2025-09-08T00:00:00"/>
    <d v="2025-09-08T00:00:00"/>
    <s v="USAFF preview member screening of &quot;The Baltimorons&quot;"/>
    <x v="0"/>
    <s v="Angelika Film Center Dallas"/>
    <s v="5321 E Mockingbird Ln"/>
    <n v="75206"/>
    <n v="1"/>
    <n v="0"/>
    <n v="200"/>
    <n v="200"/>
    <m/>
  </r>
  <r>
    <x v="11"/>
    <x v="3"/>
    <d v="2025-09-08T00:00:00"/>
    <d v="2025-09-08T00:00:00"/>
    <s v="Board Meeting"/>
    <x v="0"/>
    <s v="Caddo Office Reimagined"/>
    <s v="6301 Gaston Ave."/>
    <n v="75214"/>
    <n v="1"/>
    <m/>
    <n v="15"/>
    <n v="15"/>
    <m/>
  </r>
  <r>
    <x v="0"/>
    <x v="0"/>
    <d v="2025-09-09T00:00:00"/>
    <d v="2025-09-09T00:00:00"/>
    <s v="Zumba Gold"/>
    <x v="1"/>
    <s v="Zoom"/>
    <s v="Online"/>
    <m/>
    <n v="1"/>
    <n v="0"/>
    <n v="1550"/>
    <n v="1550"/>
    <m/>
  </r>
  <r>
    <x v="43"/>
    <x v="5"/>
    <d v="2025-09-09T00:00:00"/>
    <d v="2025-09-09T00:00:00"/>
    <s v="Concerts for Seniors - Dallas Area"/>
    <x v="0"/>
    <s v="The Legacy Midtown Park: IL"/>
    <s v="8240 Manderville Lane"/>
    <s v="75231"/>
    <n v="1"/>
    <n v="0"/>
    <n v="30"/>
    <n v="30"/>
    <m/>
  </r>
  <r>
    <x v="43"/>
    <x v="5"/>
    <d v="2025-09-09T00:00:00"/>
    <d v="2025-09-09T00:00:00"/>
    <s v="Concerts for Seniors - Dallas Area"/>
    <x v="0"/>
    <s v="The Legacy Midtown Park: IL"/>
    <s v="8240 Manderville Lane"/>
    <s v="75231"/>
    <n v="1"/>
    <n v="0"/>
    <n v="30"/>
    <n v="30"/>
    <m/>
  </r>
  <r>
    <x v="43"/>
    <x v="5"/>
    <d v="2025-09-09T00:00:00"/>
    <d v="2025-09-09T00:00:00"/>
    <s v="Concerts for Seniors - Dallas Area"/>
    <x v="0"/>
    <s v="Highlands of Dallas"/>
    <s v="9009 Forest Lane"/>
    <s v="75243"/>
    <n v="1"/>
    <n v="0"/>
    <n v="30"/>
    <n v="30"/>
    <m/>
  </r>
  <r>
    <x v="43"/>
    <x v="5"/>
    <d v="2025-09-09T00:00:00"/>
    <d v="2025-09-09T00:00:00"/>
    <s v="Concerts for Seniors - Dallas Area"/>
    <x v="0"/>
    <s v="Highlands of Dallas"/>
    <s v="9009 Forest Lane"/>
    <s v="75243"/>
    <n v="1"/>
    <n v="0"/>
    <n v="30"/>
    <n v="30"/>
    <m/>
  </r>
  <r>
    <x v="43"/>
    <x v="5"/>
    <d v="2025-09-09T00:00:00"/>
    <d v="2025-09-09T00:00:00"/>
    <s v="Concerts for Seniors - Dallas Area"/>
    <x v="0"/>
    <s v="Highland Springs: AL"/>
    <s v="7910 Frankford Rd"/>
    <s v="75252"/>
    <n v="1"/>
    <n v="0"/>
    <n v="35"/>
    <n v="35"/>
    <m/>
  </r>
  <r>
    <x v="43"/>
    <x v="5"/>
    <d v="2025-09-09T00:00:00"/>
    <d v="2025-09-09T00:00:00"/>
    <s v="Concerts for Seniors - Dallas Area"/>
    <x v="0"/>
    <s v="Highland Springs: AL"/>
    <s v="7910 Frankford Rd"/>
    <s v="75252"/>
    <n v="1"/>
    <n v="0"/>
    <n v="35"/>
    <n v="35"/>
    <m/>
  </r>
  <r>
    <x v="43"/>
    <x v="5"/>
    <d v="2025-09-09T00:00:00"/>
    <d v="2025-09-09T00:00:00"/>
    <s v="Concerts for Seniors - Dallas Area"/>
    <x v="0"/>
    <s v="Magnolia Home Forest Lane"/>
    <s v="6946 Forest Lane"/>
    <s v="75230"/>
    <n v="1"/>
    <n v="0"/>
    <n v="4"/>
    <n v="4"/>
    <m/>
  </r>
  <r>
    <x v="43"/>
    <x v="5"/>
    <d v="2025-09-09T00:00:00"/>
    <d v="2025-09-09T00:00:00"/>
    <s v="Concerts for Seniors - Dallas Area"/>
    <x v="0"/>
    <s v="Magnolia Home Forest Lane"/>
    <s v="6946 Forest Lane"/>
    <s v="75230"/>
    <n v="1"/>
    <n v="0"/>
    <n v="4"/>
    <n v="4"/>
    <m/>
  </r>
  <r>
    <x v="16"/>
    <x v="0"/>
    <d v="2025-09-09T00:00:00"/>
    <d v="2025-09-09T00:00:00"/>
    <s v="All Access Art Off-site"/>
    <x v="0"/>
    <s v="Bachman Therapeutic Recreation Center"/>
    <s v="2750 Bachman Dr, Dallas, TX, 75220"/>
    <n v="75220"/>
    <n v="1"/>
    <m/>
    <n v="30"/>
    <n v="30"/>
    <m/>
  </r>
  <r>
    <x v="37"/>
    <x v="0"/>
    <d v="2025-09-09T00:00:00"/>
    <d v="2025-09-09T00:00:00"/>
    <s v="2425-102A Cancer Support North Texas"/>
    <x v="1"/>
    <s v="Virtual"/>
    <s v="Virtual"/>
    <s v="Virtual"/>
    <n v="1"/>
    <n v="0"/>
    <n v="10"/>
    <n v="10"/>
    <m/>
  </r>
  <r>
    <x v="7"/>
    <x v="0"/>
    <d v="2025-09-09T00:00:00"/>
    <d v="2025-09-09T00:00:00"/>
    <s v="PEAR"/>
    <x v="1"/>
    <s v="Virtual"/>
    <s v="Virtual"/>
    <s v="Virtual"/>
    <n v="1"/>
    <n v="0"/>
    <n v="1"/>
    <n v="1"/>
    <m/>
  </r>
  <r>
    <x v="7"/>
    <x v="0"/>
    <d v="2025-09-09T00:00:00"/>
    <d v="2025-09-09T00:00:00"/>
    <s v="SMU FACE"/>
    <x v="1"/>
    <s v="Virtual"/>
    <s v="Virtual"/>
    <s v="Virtual"/>
    <n v="1"/>
    <n v="0"/>
    <n v="2"/>
    <n v="2"/>
    <m/>
  </r>
  <r>
    <x v="44"/>
    <x v="2"/>
    <d v="2025-09-09T00:00:00"/>
    <d v="2025-09-09T00:00:00"/>
    <s v="Deploy Outreach"/>
    <x v="0"/>
    <s v="Buckner/Bachman Lake"/>
    <s v="3300 Lombardy Ln"/>
    <n v="75220"/>
    <n v="1"/>
    <n v="0"/>
    <n v="28"/>
    <n v="28"/>
    <m/>
  </r>
  <r>
    <x v="0"/>
    <x v="1"/>
    <d v="2025-09-09T00:00:00"/>
    <d v="2025-09-09T00:00:00"/>
    <s v="ANMBF Professional Ballet Folklorico Company"/>
    <x v="0"/>
    <s v="Anita Martinez Recreation Center"/>
    <s v="3212 N Winnetka Ave, Dallas, TX"/>
    <n v="75212"/>
    <n v="1"/>
    <n v="11"/>
    <n v="0"/>
    <n v="11"/>
    <m/>
  </r>
  <r>
    <x v="7"/>
    <x v="0"/>
    <d v="2025-09-09T00:00:00"/>
    <d v="2025-09-09T00:00:00"/>
    <s v="Thriving Minds After School"/>
    <x v="0"/>
    <s v="Prestonwood Montessori at E.D. Walker"/>
    <s v="5700 Wozencraft Dr"/>
    <s v=" 75230"/>
    <n v="1"/>
    <n v="0"/>
    <n v="67"/>
    <n v="67"/>
    <m/>
  </r>
  <r>
    <x v="7"/>
    <x v="0"/>
    <d v="2025-09-09T00:00:00"/>
    <d v="2025-09-09T00:00:00"/>
    <s v="Thriving Minds After School"/>
    <x v="0"/>
    <s v="Lakewood Elementary School"/>
    <s v="3000 Hillbrook St"/>
    <n v="75214"/>
    <n v="1"/>
    <n v="0"/>
    <n v="43"/>
    <n v="43"/>
    <m/>
  </r>
  <r>
    <x v="7"/>
    <x v="0"/>
    <d v="2025-09-09T00:00:00"/>
    <d v="2025-09-09T00:00:00"/>
    <s v="Thriving Minds After School"/>
    <x v="0"/>
    <s v="Rosemont Lower School"/>
    <s v="1919 Stevens Forest Dr"/>
    <n v="75208"/>
    <n v="1"/>
    <n v="0"/>
    <n v="95"/>
    <n v="95"/>
    <m/>
  </r>
  <r>
    <x v="7"/>
    <x v="0"/>
    <d v="2025-09-09T00:00:00"/>
    <d v="2025-09-09T00:00:00"/>
    <s v="Thriving Minds After School"/>
    <x v="0"/>
    <s v="Rosemont Upper School"/>
    <s v="719 N Montclair Ave"/>
    <n v="75208"/>
    <n v="1"/>
    <n v="0"/>
    <n v="48"/>
    <n v="48"/>
    <m/>
  </r>
  <r>
    <x v="7"/>
    <x v="0"/>
    <d v="2025-09-09T00:00:00"/>
    <d v="2025-09-09T00:00:00"/>
    <s v="Thriving Minds After School"/>
    <x v="0"/>
    <s v="Harry C. Withers Elementary School"/>
    <s v="3959 Northhaven Rd"/>
    <n v="75229"/>
    <n v="1"/>
    <n v="0"/>
    <n v="93"/>
    <n v="93"/>
    <m/>
  </r>
  <r>
    <x v="48"/>
    <x v="3"/>
    <d v="2025-09-09T00:00:00"/>
    <d v="2025-09-09T00:00:00"/>
    <s v="Portable Film Program for Youth (PFPY)"/>
    <x v="0"/>
    <s v="New Tech High School"/>
    <s v="4730 S. Lancaster Rd"/>
    <n v="75216"/>
    <n v="1"/>
    <n v="0"/>
    <n v="17"/>
    <n v="17"/>
    <m/>
  </r>
  <r>
    <x v="24"/>
    <x v="0"/>
    <d v="2025-09-09T00:00:00"/>
    <d v="2025-09-09T00:00:00"/>
    <s v="Outreach Lab: Animal Adventure"/>
    <x v="0"/>
    <s v="RISD Academy"/>
    <s v="13630 Coit Road"/>
    <s v="75240"/>
    <n v="3"/>
    <m/>
    <n v="84"/>
    <n v="84"/>
    <m/>
  </r>
  <r>
    <x v="55"/>
    <x v="1"/>
    <d v="2025-09-09T00:00:00"/>
    <d v="2025-09-13T00:00:00"/>
    <s v="KING HEDLEY II Rehearsals"/>
    <x v="0"/>
    <s v="Kalita Humphrey's Theater (Frank's Place)"/>
    <s v="3636 Turtle Creek Boulevard"/>
    <n v="75204"/>
    <n v="5"/>
    <n v="0"/>
    <n v="9"/>
    <n v="9"/>
    <m/>
  </r>
  <r>
    <x v="37"/>
    <x v="0"/>
    <d v="2025-09-09T00:00:00"/>
    <d v="2025-09-09T00:00:00"/>
    <s v="Stone Soup Emerging Voices"/>
    <x v="0"/>
    <s v="The Writer's Garret"/>
    <s v="215 S. Tyler St."/>
    <n v="75208"/>
    <n v="1"/>
    <n v="0"/>
    <n v="10"/>
    <n v="10"/>
    <m/>
  </r>
  <r>
    <x v="31"/>
    <x v="1"/>
    <d v="2025-09-09T00:00:00"/>
    <d v="2025-09-09T00:00:00"/>
    <s v="Groundless Ground Rehearsal"/>
    <x v="0"/>
    <s v="First Presbyterian Church"/>
    <s v="1835 Young Street"/>
    <n v="75201"/>
    <n v="1"/>
    <n v="200"/>
    <n v="0"/>
    <n v="200"/>
    <m/>
  </r>
  <r>
    <x v="32"/>
    <x v="8"/>
    <d v="2025-09-09T00:00:00"/>
    <d v="2025-09-09T00:00:00"/>
    <s v="USAFF preview member screening of &quot;Downton Abbey: The Grand Finale&quot;"/>
    <x v="0"/>
    <s v="Angelika Film Center Dallas"/>
    <s v="5321 E Mockingbird Ln"/>
    <n v="75206"/>
    <n v="1"/>
    <n v="0"/>
    <n v="200"/>
    <n v="200"/>
    <m/>
  </r>
  <r>
    <x v="11"/>
    <x v="1"/>
    <d v="2025-09-09T00:00:00"/>
    <d v="2025-09-30T00:00:00"/>
    <s v="Taming of the Shrew Rehearsal"/>
    <x v="0"/>
    <s v="Samuell Grand Amphitheater"/>
    <s v="1500 Tenision PKWY"/>
    <n v="75223"/>
    <n v="3"/>
    <m/>
    <n v="24"/>
    <n v="24"/>
    <m/>
  </r>
  <r>
    <x v="0"/>
    <x v="0"/>
    <d v="2025-09-10T00:00:00"/>
    <d v="2025-09-10T00:00:00"/>
    <s v="Culinary Tuesdays"/>
    <x v="1"/>
    <s v="Zoom"/>
    <s v="Online"/>
    <m/>
    <n v="1"/>
    <n v="0"/>
    <n v="85"/>
    <n v="85"/>
    <m/>
  </r>
  <r>
    <x v="16"/>
    <x v="5"/>
    <d v="2025-09-10T00:00:00"/>
    <d v="2025-09-10T00:00:00"/>
    <s v="Academic SP Lecture - Prints and Drawing Fund"/>
    <x v="0"/>
    <s v="Dallas Museum of Art"/>
    <s v="1717 N Harwood"/>
    <n v="75201"/>
    <n v="1"/>
    <m/>
    <n v="45"/>
    <n v="45"/>
    <m/>
  </r>
  <r>
    <x v="48"/>
    <x v="0"/>
    <d v="2025-09-10T00:00:00"/>
    <d v="2025-09-10T00:00:00"/>
    <s v="Multimedia Apprenticeship Program (MAP)"/>
    <x v="1"/>
    <s v="Zoom"/>
    <s v="-"/>
    <s v="-"/>
    <n v="1"/>
    <n v="0"/>
    <n v="28"/>
    <n v="28"/>
    <m/>
  </r>
  <r>
    <x v="0"/>
    <x v="0"/>
    <d v="2025-09-10T00:00:00"/>
    <d v="2025-09-10T00:00:00"/>
    <s v="Culinary Tuesdays"/>
    <x v="0"/>
    <s v="Anita Martinez Recreation Center"/>
    <s v="3212 N Winnetka Ave, Dallas, TX"/>
    <n v="75212"/>
    <n v="1"/>
    <n v="0"/>
    <n v="5"/>
    <n v="5"/>
    <m/>
  </r>
  <r>
    <x v="0"/>
    <x v="0"/>
    <d v="2025-09-10T00:00:00"/>
    <d v="2025-09-10T00:00:00"/>
    <s v="ANMBF Dance Academy Senior Ballet Folklorico 12:30 PM"/>
    <x v="0"/>
    <s v="Anita Martinez Recreation Center"/>
    <s v="3212 N Winnetka Ave, Dallas, TX"/>
    <n v="75212"/>
    <n v="1"/>
    <n v="3"/>
    <n v="0"/>
    <n v="3"/>
    <m/>
  </r>
  <r>
    <x v="0"/>
    <x v="1"/>
    <d v="2025-09-10T00:00:00"/>
    <d v="2025-09-10T00:00:00"/>
    <s v="ANMBF Junior Professional Company"/>
    <x v="0"/>
    <s v="Anita Martinez Recreation Center"/>
    <s v="3212 N Winnetka Ave, Dallas, TX"/>
    <n v="75212"/>
    <n v="1"/>
    <n v="11"/>
    <n v="0"/>
    <n v="11"/>
    <m/>
  </r>
  <r>
    <x v="1"/>
    <x v="0"/>
    <d v="2025-09-10T00:00:00"/>
    <d v="2025-09-17T00:00:00"/>
    <s v="Streamliners Enrichment "/>
    <x v="0"/>
    <s v="Uplift White Rock Prep"/>
    <s v="7370 Valley Glen Drive, Dallas, TX "/>
    <n v="75228"/>
    <n v="12"/>
    <m/>
    <n v="346"/>
    <n v="346"/>
    <m/>
  </r>
  <r>
    <x v="7"/>
    <x v="0"/>
    <d v="2025-09-10T00:00:00"/>
    <d v="2025-09-10T00:00:00"/>
    <s v="Thriving Minds After School"/>
    <x v="0"/>
    <s v="Prestonwood Montessori at E.D. Walker"/>
    <s v="5700 Wozencraft Dr"/>
    <s v=" 75230"/>
    <n v="1"/>
    <n v="0"/>
    <n v="67"/>
    <n v="67"/>
    <m/>
  </r>
  <r>
    <x v="7"/>
    <x v="0"/>
    <d v="2025-09-10T00:00:00"/>
    <d v="2025-09-10T00:00:00"/>
    <s v="Thriving Minds After School"/>
    <x v="0"/>
    <s v="Lakewood Elementary School"/>
    <s v="3000 Hillbrook St"/>
    <n v="75214"/>
    <n v="1"/>
    <n v="0"/>
    <n v="43"/>
    <n v="43"/>
    <m/>
  </r>
  <r>
    <x v="7"/>
    <x v="0"/>
    <d v="2025-09-10T00:00:00"/>
    <d v="2025-09-10T00:00:00"/>
    <s v="Thriving Minds After School"/>
    <x v="0"/>
    <s v="Rosemont Lower School"/>
    <s v="1919 Stevens Forest Dr"/>
    <n v="75208"/>
    <n v="1"/>
    <n v="0"/>
    <n v="92"/>
    <n v="92"/>
    <m/>
  </r>
  <r>
    <x v="7"/>
    <x v="0"/>
    <d v="2025-09-10T00:00:00"/>
    <d v="2025-09-10T00:00:00"/>
    <s v="Thriving Minds After School"/>
    <x v="0"/>
    <s v="Rosemont Upper School"/>
    <s v="719 N Montclair Ave"/>
    <n v="75208"/>
    <n v="1"/>
    <n v="0"/>
    <n v="47"/>
    <n v="47"/>
    <m/>
  </r>
  <r>
    <x v="7"/>
    <x v="0"/>
    <d v="2025-09-10T00:00:00"/>
    <d v="2025-09-10T00:00:00"/>
    <s v="Thriving Minds After School"/>
    <x v="0"/>
    <s v="Harry C. Withers Elementary School"/>
    <s v="3959 Northhaven Rd"/>
    <n v="75229"/>
    <n v="1"/>
    <n v="0"/>
    <n v="89"/>
    <n v="89"/>
    <m/>
  </r>
  <r>
    <x v="19"/>
    <x v="9"/>
    <d v="2025-09-10T00:00:00"/>
    <d v="2025-09-10T00:00:00"/>
    <s v="Theater Tour"/>
    <x v="0"/>
    <s v="Forest Theater"/>
    <s v="1920 Martin Luther King Jr. Blvd."/>
    <n v="75215"/>
    <n v="1"/>
    <n v="0"/>
    <n v="1"/>
    <n v="1"/>
    <m/>
  </r>
  <r>
    <x v="48"/>
    <x v="3"/>
    <d v="2025-09-10T00:00:00"/>
    <d v="2025-09-10T00:00:00"/>
    <s v="EOV Labs"/>
    <x v="0"/>
    <s v="EOV Location"/>
    <s v="2600 N Stemmons Fwy"/>
    <n v="75204"/>
    <n v="1"/>
    <n v="0"/>
    <n v="9"/>
    <n v="9"/>
    <m/>
  </r>
  <r>
    <x v="24"/>
    <x v="0"/>
    <d v="2025-09-10T00:00:00"/>
    <d v="2025-09-10T00:00:00"/>
    <s v="TECH Truck "/>
    <x v="0"/>
    <s v="After8 to Educate"/>
    <s v="4212 E Grand Ave"/>
    <n v="75223"/>
    <n v="1"/>
    <n v="0"/>
    <n v="2"/>
    <n v="2"/>
    <m/>
  </r>
  <r>
    <x v="47"/>
    <x v="5"/>
    <d v="2025-09-10T00:00:00"/>
    <d v="2025-09-10T00:00:00"/>
    <s v="Workshop for UNT Students"/>
    <x v="0"/>
    <s v="UNT"/>
    <s v="1179 Union Cir, Denton, TX"/>
    <n v="76201"/>
    <n v="1"/>
    <n v="0"/>
    <n v="20"/>
    <n v="20"/>
    <m/>
  </r>
  <r>
    <x v="32"/>
    <x v="8"/>
    <d v="2025-09-10T00:00:00"/>
    <d v="2025-09-10T00:00:00"/>
    <s v="USAFF co-presents Sci-Fest series screening of &quot;Blade Runner: The Final Cut&quot; (presented with the Angelika Dallas)"/>
    <x v="0"/>
    <s v="Angelika Film Center Dallas"/>
    <s v="5321 E Mockingbird Ln"/>
    <n v="75206"/>
    <n v="1"/>
    <n v="104"/>
    <n v="0"/>
    <n v="104"/>
    <m/>
  </r>
  <r>
    <x v="18"/>
    <x v="0"/>
    <d v="2025-09-11T00:00:00"/>
    <d v="2025-09-11T00:00:00"/>
    <s v="African Drum &amp; Dance - Bandan Koro"/>
    <x v="0"/>
    <s v="La Cantera Arts Conservatory"/>
    <s v="1050 N Westmoreland #328"/>
    <n v="75211"/>
    <n v="1"/>
    <n v="0"/>
    <n v="10"/>
    <n v="10"/>
    <m/>
  </r>
  <r>
    <x v="0"/>
    <x v="0"/>
    <d v="2025-09-11T00:00:00"/>
    <d v="2025-09-11T00:00:00"/>
    <s v="Crafty Thursdays"/>
    <x v="1"/>
    <s v="Zoom"/>
    <s v="Online"/>
    <m/>
    <n v="1"/>
    <n v="0"/>
    <n v="85"/>
    <n v="85"/>
    <m/>
  </r>
  <r>
    <x v="43"/>
    <x v="5"/>
    <d v="2025-09-11T00:00:00"/>
    <d v="2025-09-11T00:00:00"/>
    <s v="Concerts for Seniors - Dallas Area"/>
    <x v="0"/>
    <s v="The Tradition Lovers Lane: AL"/>
    <s v="5855 Milton Street"/>
    <s v="75206"/>
    <n v="1"/>
    <n v="0"/>
    <n v="30"/>
    <n v="30"/>
    <m/>
  </r>
  <r>
    <x v="43"/>
    <x v="5"/>
    <d v="2025-09-11T00:00:00"/>
    <d v="2025-09-11T00:00:00"/>
    <s v="Concerts for Seniors - Dallas Area"/>
    <x v="0"/>
    <s v="The Tradition Lovers Lane: IL"/>
    <s v="5850 E. Lovers Lane"/>
    <s v="75206"/>
    <n v="1"/>
    <n v="0"/>
    <n v="30"/>
    <n v="30"/>
    <m/>
  </r>
  <r>
    <x v="43"/>
    <x v="5"/>
    <d v="2025-09-11T00:00:00"/>
    <d v="2025-09-11T00:00:00"/>
    <s v="Concerts for Seniors - Dallas Area"/>
    <x v="0"/>
    <s v="Bachman Therapeutic Recreation Center"/>
    <s v="2750 Bachman Dr."/>
    <s v="75220"/>
    <n v="1"/>
    <n v="0"/>
    <n v="22"/>
    <n v="22"/>
    <m/>
  </r>
  <r>
    <x v="43"/>
    <x v="5"/>
    <d v="2025-09-11T00:00:00"/>
    <d v="2025-09-11T00:00:00"/>
    <s v="Concerts for Seniors - Dallas Area"/>
    <x v="0"/>
    <s v="Bachman Therapeutic Recreation Center"/>
    <s v="2750 Bachman Dr."/>
    <s v="75220"/>
    <n v="1"/>
    <n v="0"/>
    <n v="22"/>
    <n v="22"/>
    <m/>
  </r>
  <r>
    <x v="43"/>
    <x v="5"/>
    <d v="2025-09-11T00:00:00"/>
    <d v="2025-09-11T00:00:00"/>
    <s v="Concerts for Seniors - Dallas Area"/>
    <x v="0"/>
    <s v="Magnolia Home Royal Place"/>
    <s v="7541 Royal Place"/>
    <s v="75230"/>
    <n v="1"/>
    <n v="0"/>
    <n v="7"/>
    <n v="7"/>
    <m/>
  </r>
  <r>
    <x v="43"/>
    <x v="5"/>
    <d v="2025-09-11T00:00:00"/>
    <d v="2025-09-11T00:00:00"/>
    <s v="Concerts for Seniors - Dallas Area"/>
    <x v="0"/>
    <s v="Magnolia Home Royal Place"/>
    <s v="7541 Royal Place"/>
    <s v="75230"/>
    <n v="1"/>
    <n v="0"/>
    <n v="7"/>
    <n v="7"/>
    <m/>
  </r>
  <r>
    <x v="16"/>
    <x v="0"/>
    <d v="2025-09-11T00:00:00"/>
    <d v="2025-09-13T00:00:00"/>
    <s v="Arturo's Art &amp; Me"/>
    <x v="0"/>
    <s v="Dallas Museum of Art"/>
    <s v="1717 N Harwood"/>
    <n v="75201"/>
    <n v="2"/>
    <m/>
    <n v="29"/>
    <n v="29"/>
    <m/>
  </r>
  <r>
    <x v="37"/>
    <x v="0"/>
    <d v="2025-09-11T00:00:00"/>
    <d v="2025-09-11T00:00:00"/>
    <s v="2425-101A CAVARTS Writing Workshop "/>
    <x v="1"/>
    <s v="Virtual"/>
    <s v="Virtual"/>
    <s v="Virtual"/>
    <n v="1"/>
    <n v="0"/>
    <n v="5"/>
    <n v="5"/>
    <m/>
  </r>
  <r>
    <x v="7"/>
    <x v="0"/>
    <d v="2025-09-11T00:00:00"/>
    <d v="2025-09-11T00:00:00"/>
    <s v="Business Development"/>
    <x v="1"/>
    <s v="Virtual"/>
    <s v="Virtual"/>
    <s v="Virtual"/>
    <n v="1"/>
    <n v="0"/>
    <n v="2"/>
    <n v="2"/>
    <m/>
  </r>
  <r>
    <x v="7"/>
    <x v="0"/>
    <d v="2025-09-11T00:00:00"/>
    <d v="2025-09-11T00:00:00"/>
    <s v="SMU FACE"/>
    <x v="1"/>
    <s v="Virtual"/>
    <s v="Virtual"/>
    <s v="Virtual"/>
    <n v="1"/>
    <n v="0"/>
    <n v="14"/>
    <n v="14"/>
    <m/>
  </r>
  <r>
    <x v="0"/>
    <x v="1"/>
    <d v="2025-09-11T00:00:00"/>
    <d v="2025-09-11T00:00:00"/>
    <s v="ANMBF Children's Professional Company"/>
    <x v="0"/>
    <s v="Anita Martinez Recreation Center"/>
    <s v="3212 N Winnetka Ave, Dallas, TX"/>
    <n v="75212"/>
    <n v="1"/>
    <n v="16"/>
    <n v="0"/>
    <n v="16"/>
    <m/>
  </r>
  <r>
    <x v="2"/>
    <x v="5"/>
    <d v="2025-09-11T00:00:00"/>
    <d v="2025-09-27T00:00:00"/>
    <s v="HAIR! at AMOC"/>
    <x v="0"/>
    <s v="Arts Mission Oak Cliff"/>
    <s v="410 S Windomere Ave"/>
    <n v="75208"/>
    <n v="10"/>
    <n v="562"/>
    <n v="67"/>
    <n v="629"/>
    <m/>
  </r>
  <r>
    <x v="7"/>
    <x v="0"/>
    <d v="2025-09-11T00:00:00"/>
    <d v="2025-09-11T00:00:00"/>
    <s v="TMAS LAB Cycle 3 Lesson Planning"/>
    <x v="0"/>
    <s v="Big Thought HQ"/>
    <s v="1409 Botham Jean Blvd., Suite 1015"/>
    <n v="75215"/>
    <n v="1"/>
    <n v="0"/>
    <n v="15"/>
    <n v="15"/>
    <m/>
  </r>
  <r>
    <x v="7"/>
    <x v="0"/>
    <d v="2025-09-11T00:00:00"/>
    <d v="2025-09-11T00:00:00"/>
    <s v="Creative Solutions"/>
    <x v="0"/>
    <s v="Medlock"/>
    <s v="1566 E. Langdon Rd"/>
    <n v="75241"/>
    <n v="1"/>
    <n v="0"/>
    <n v="8"/>
    <n v="8"/>
    <m/>
  </r>
  <r>
    <x v="7"/>
    <x v="0"/>
    <d v="2025-09-11T00:00:00"/>
    <d v="2025-09-11T00:00:00"/>
    <s v="Thriving Minds After School"/>
    <x v="0"/>
    <s v="Prestonwood Montessori at E.D. Walker"/>
    <s v="5700 Wozencraft Dr"/>
    <s v=" 75230"/>
    <n v="1"/>
    <n v="0"/>
    <n v="63"/>
    <n v="63"/>
    <m/>
  </r>
  <r>
    <x v="7"/>
    <x v="0"/>
    <d v="2025-09-11T00:00:00"/>
    <d v="2025-09-11T00:00:00"/>
    <s v="Thriving Minds After School"/>
    <x v="0"/>
    <s v="Lakewood Elementary School"/>
    <s v="3000 Hillbrook St"/>
    <n v="75214"/>
    <n v="1"/>
    <n v="0"/>
    <n v="39"/>
    <n v="39"/>
    <m/>
  </r>
  <r>
    <x v="7"/>
    <x v="0"/>
    <d v="2025-09-11T00:00:00"/>
    <d v="2025-09-11T00:00:00"/>
    <s v="Thriving Minds After School"/>
    <x v="0"/>
    <s v="Rosemont Lower School"/>
    <s v="1919 Stevens Forest Dr"/>
    <n v="75208"/>
    <n v="1"/>
    <n v="0"/>
    <n v="97"/>
    <n v="97"/>
    <m/>
  </r>
  <r>
    <x v="7"/>
    <x v="0"/>
    <d v="2025-09-11T00:00:00"/>
    <d v="2025-09-11T00:00:00"/>
    <s v="Thriving Minds After School"/>
    <x v="0"/>
    <s v="Rosemont Upper School"/>
    <s v="719 N Montclair Ave"/>
    <n v="75208"/>
    <n v="1"/>
    <n v="0"/>
    <n v="49"/>
    <n v="49"/>
    <m/>
  </r>
  <r>
    <x v="7"/>
    <x v="0"/>
    <d v="2025-09-11T00:00:00"/>
    <d v="2025-09-11T00:00:00"/>
    <s v="Thriving Minds After School"/>
    <x v="0"/>
    <s v="Harry C. Withers Elementary School"/>
    <s v="3959 Northhaven Rd"/>
    <n v="75229"/>
    <n v="1"/>
    <n v="0"/>
    <n v="91"/>
    <n v="91"/>
    <m/>
  </r>
  <r>
    <x v="48"/>
    <x v="3"/>
    <d v="2025-09-11T00:00:00"/>
    <d v="2025-09-11T00:00:00"/>
    <s v="EOV Labs"/>
    <x v="0"/>
    <s v="EOV Location"/>
    <s v="2600 N Stemmons Fwy"/>
    <n v="75204"/>
    <n v="1"/>
    <n v="0"/>
    <n v="9"/>
    <n v="9"/>
    <m/>
  </r>
  <r>
    <x v="23"/>
    <x v="1"/>
    <d v="2025-09-11T00:00:00"/>
    <d v="2025-09-19T00:00:00"/>
    <s v="Vienna &amp; Madrid: Haydn, Mozart &amp; Courcelle"/>
    <x v="0"/>
    <s v="Christ the King Catholic Church"/>
    <s v="8017 Preston Rd"/>
    <n v="75225"/>
    <n v="4"/>
    <m/>
    <n v="17"/>
    <n v="17"/>
    <m/>
  </r>
  <r>
    <x v="24"/>
    <x v="0"/>
    <d v="2025-09-11T00:00:00"/>
    <d v="2025-09-11T00:00:00"/>
    <s v="Family Science Night: Body Systems"/>
    <x v="0"/>
    <s v="Aikin Elementary School"/>
    <s v="12300 Pleasant Valley Drive"/>
    <s v="75243"/>
    <n v="1"/>
    <m/>
    <n v="260"/>
    <n v="260"/>
    <m/>
  </r>
  <r>
    <x v="24"/>
    <x v="0"/>
    <d v="2025-09-11T00:00:00"/>
    <d v="2025-09-11T00:00:00"/>
    <s v="TECH Truck "/>
    <x v="0"/>
    <s v="TW Brown Middle School"/>
    <s v="3333 Sprague Dr"/>
    <n v="75233"/>
    <n v="1"/>
    <n v="0"/>
    <n v="30"/>
    <n v="30"/>
    <m/>
  </r>
  <r>
    <x v="24"/>
    <x v="3"/>
    <d v="2025-09-11T00:00:00"/>
    <d v="2025-09-25T00:00:00"/>
    <s v="Thursdays on Tap"/>
    <x v="0"/>
    <s v="Perot Museum of Nature and Science"/>
    <s v="2201 N Field Street"/>
    <n v="75201"/>
    <n v="3"/>
    <n v="2311"/>
    <n v="143"/>
    <n v="2454"/>
    <m/>
  </r>
  <r>
    <x v="47"/>
    <x v="0"/>
    <d v="2025-09-11T00:00:00"/>
    <d v="2025-09-11T00:00:00"/>
    <s v="MC for Ability Connections"/>
    <x v="0"/>
    <s v="Frontiers of Flight Museum"/>
    <s v="6911 Lemmon Ave, Dallas, TX"/>
    <n v="75209"/>
    <n v="1"/>
    <n v="150"/>
    <n v="0"/>
    <n v="150"/>
    <m/>
  </r>
  <r>
    <x v="47"/>
    <x v="5"/>
    <d v="2025-09-11T00:00:00"/>
    <d v="2025-09-11T00:00:00"/>
    <s v="MC for Ability Connections"/>
    <x v="0"/>
    <s v="Frontiers of Flight Museum"/>
    <s v="6911 Lemmon Ave, Dallas, TX"/>
    <n v="75209"/>
    <n v="1"/>
    <n v="150"/>
    <n v="0"/>
    <n v="150"/>
    <m/>
  </r>
  <r>
    <x v="42"/>
    <x v="0"/>
    <d v="2025-09-11T00:00:00"/>
    <d v="2025-09-11T00:00:00"/>
    <s v="Master Class with Ronald K. Brown/EVIDENCE (Arcell Cabuag w/Ron Brown)"/>
    <x v="0"/>
    <s v="BTWHSPVA"/>
    <s v="2501 Flora St."/>
    <n v="75201"/>
    <n v="1"/>
    <n v="0"/>
    <n v="40"/>
    <n v="40"/>
    <m/>
  </r>
  <r>
    <x v="42"/>
    <x v="1"/>
    <d v="2025-09-11T00:00:00"/>
    <d v="2025-09-12T00:00:00"/>
    <s v="Ronald K. Brown/EVIDENCE Rehearsal"/>
    <x v="0"/>
    <s v="Winspear Opera House"/>
    <s v="2403 Flora St."/>
    <n v="75201"/>
    <n v="2"/>
    <n v="0"/>
    <n v="42"/>
    <n v="42"/>
    <m/>
  </r>
  <r>
    <x v="18"/>
    <x v="0"/>
    <d v="2025-09-12T00:00:00"/>
    <d v="2025-09-12T00:00:00"/>
    <s v="Chocolate Secrets"/>
    <x v="0"/>
    <s v="Chocolate Secrets"/>
    <s v="3926 Oak Lawn Ave"/>
    <n v="75211"/>
    <n v="1"/>
    <n v="0"/>
    <n v="5"/>
    <n v="6"/>
    <m/>
  </r>
  <r>
    <x v="43"/>
    <x v="5"/>
    <d v="2025-09-12T00:00:00"/>
    <d v="2025-09-12T00:00:00"/>
    <s v="Concerts for Seniors - Dallas Area"/>
    <x v="0"/>
    <s v="Caruth Haven Court"/>
    <s v="5585 Caruth Haven Lane"/>
    <s v="75225"/>
    <n v="1"/>
    <n v="0"/>
    <n v="40"/>
    <n v="40"/>
    <m/>
  </r>
  <r>
    <x v="43"/>
    <x v="5"/>
    <d v="2025-09-12T00:00:00"/>
    <d v="2025-09-12T00:00:00"/>
    <s v="Concerts for Seniors - Dallas Area"/>
    <x v="0"/>
    <s v="Caruth Haven Court"/>
    <s v="5585 Caruth Haven Lane"/>
    <s v="75225"/>
    <n v="1"/>
    <n v="0"/>
    <n v="40"/>
    <n v="40"/>
    <m/>
  </r>
  <r>
    <x v="43"/>
    <x v="5"/>
    <d v="2025-09-12T00:00:00"/>
    <d v="2025-09-12T00:00:00"/>
    <s v="Concerts for Seniors - Dallas Area"/>
    <x v="0"/>
    <s v="Pres.Vill N:Forefrnt Livg: Terrace Flr 3"/>
    <s v="8600 Skyline Drive"/>
    <s v="75243"/>
    <n v="1"/>
    <n v="0"/>
    <n v="18"/>
    <n v="18"/>
    <m/>
  </r>
  <r>
    <x v="43"/>
    <x v="5"/>
    <d v="2025-09-12T00:00:00"/>
    <d v="2025-09-12T00:00:00"/>
    <s v="Concerts for Seniors - Dallas Area"/>
    <x v="0"/>
    <s v="Pres.Vill N:Forefrnt Livg: Terrace Flr 3"/>
    <s v="8600 Skyline Drive"/>
    <s v="75243"/>
    <n v="1"/>
    <n v="0"/>
    <n v="18"/>
    <n v="18"/>
    <m/>
  </r>
  <r>
    <x v="16"/>
    <x v="8"/>
    <d v="2025-09-12T00:00:00"/>
    <d v="2025-09-12T00:00:00"/>
    <s v="Late Night"/>
    <x v="0"/>
    <s v="Dallas Museum of Art"/>
    <s v="1717 N Harwood"/>
    <n v="75201"/>
    <n v="1"/>
    <n v="1170"/>
    <m/>
    <n v="1170"/>
    <m/>
  </r>
  <r>
    <x v="16"/>
    <x v="0"/>
    <d v="2025-09-12T00:00:00"/>
    <d v="2025-09-12T00:00:00"/>
    <s v="Adult/Senior Workshop"/>
    <x v="0"/>
    <s v="WellMed Senior Activity Center at Redbird Square"/>
    <s v="3107 W Camp Wisdom Rd, Ste 170, Dallas, TX, 75237"/>
    <n v="75237"/>
    <n v="1"/>
    <m/>
    <n v="8"/>
    <n v="8"/>
    <m/>
  </r>
  <r>
    <x v="16"/>
    <x v="0"/>
    <d v="2025-09-12T00:00:00"/>
    <d v="2025-09-12T00:00:00"/>
    <s v="Go van Gogh"/>
    <x v="0"/>
    <s v="Dallas Museum of Art"/>
    <s v="1717 N Harwood"/>
    <n v="75201"/>
    <n v="1"/>
    <m/>
    <n v="10"/>
    <n v="10"/>
    <m/>
  </r>
  <r>
    <x v="16"/>
    <x v="0"/>
    <d v="2025-09-12T00:00:00"/>
    <d v="2025-09-12T00:00:00"/>
    <s v="Travis Partnership"/>
    <x v="0"/>
    <s v="Dallas Museum of Art"/>
    <s v="1717 N Harwood"/>
    <n v="75201"/>
    <n v="1"/>
    <m/>
    <n v="24"/>
    <n v="24"/>
    <m/>
  </r>
  <r>
    <x v="16"/>
    <x v="0"/>
    <d v="2025-09-12T00:00:00"/>
    <d v="2025-09-12T00:00:00"/>
    <s v="Rangel Partnership"/>
    <x v="0"/>
    <s v="Dallas Museum of Art"/>
    <s v="1717 N Harwood"/>
    <n v="75201"/>
    <n v="1"/>
    <m/>
    <n v="18"/>
    <n v="18"/>
    <m/>
  </r>
  <r>
    <x v="7"/>
    <x v="0"/>
    <d v="2025-09-12T00:00:00"/>
    <d v="2025-09-12T00:00:00"/>
    <s v="Creative Solutions"/>
    <x v="0"/>
    <s v="Medlock"/>
    <s v="1566 E. Langdon Rd"/>
    <n v="75241"/>
    <n v="1"/>
    <n v="0"/>
    <n v="10"/>
    <n v="10"/>
    <m/>
  </r>
  <r>
    <x v="7"/>
    <x v="0"/>
    <d v="2025-09-12T00:00:00"/>
    <d v="2025-09-12T00:00:00"/>
    <s v="Thriving Minds After School"/>
    <x v="0"/>
    <s v="Lakewood Elementary School"/>
    <s v="3000 Hillbrook St"/>
    <n v="75214"/>
    <n v="1"/>
    <n v="0"/>
    <n v="29"/>
    <n v="29"/>
    <m/>
  </r>
  <r>
    <x v="7"/>
    <x v="0"/>
    <d v="2025-09-12T00:00:00"/>
    <d v="2025-09-12T00:00:00"/>
    <s v="Thriving Minds After School"/>
    <x v="0"/>
    <s v="Rosemont Lower School"/>
    <s v="1919 Stevens Forest Dr"/>
    <n v="75208"/>
    <n v="1"/>
    <n v="0"/>
    <n v="90"/>
    <n v="90"/>
    <m/>
  </r>
  <r>
    <x v="7"/>
    <x v="0"/>
    <d v="2025-09-12T00:00:00"/>
    <d v="2025-09-12T00:00:00"/>
    <s v="Thriving Minds After School"/>
    <x v="0"/>
    <s v="Rosemont Upper School"/>
    <s v="719 N Montclair Ave"/>
    <n v="75208"/>
    <n v="1"/>
    <n v="0"/>
    <n v="48"/>
    <n v="48"/>
    <m/>
  </r>
  <r>
    <x v="7"/>
    <x v="0"/>
    <d v="2025-09-12T00:00:00"/>
    <d v="2025-09-12T00:00:00"/>
    <s v="Thriving Minds After School"/>
    <x v="0"/>
    <s v="Harry C. Withers Elementary School"/>
    <s v="3959 Northhaven Rd"/>
    <n v="75229"/>
    <n v="1"/>
    <n v="0"/>
    <n v="94"/>
    <n v="94"/>
    <m/>
  </r>
  <r>
    <x v="14"/>
    <x v="0"/>
    <d v="2025-09-12T00:00:00"/>
    <d v="2025-09-12T00:00:00"/>
    <s v="Gallery Talk"/>
    <x v="0"/>
    <s v="The Sixth Floor Museum at Dealey Plaza"/>
    <s v="411 Elm Street"/>
    <n v="75202"/>
    <n v="1"/>
    <n v="34"/>
    <n v="0"/>
    <n v="34"/>
    <m/>
  </r>
  <r>
    <x v="48"/>
    <x v="3"/>
    <d v="2025-09-12T00:00:00"/>
    <d v="2025-09-12T00:00:00"/>
    <s v="EOV Labs"/>
    <x v="0"/>
    <s v="EOV Location"/>
    <s v="2600 N Stemmons Fwy"/>
    <n v="75204"/>
    <n v="1"/>
    <n v="0"/>
    <n v="20"/>
    <n v="20"/>
    <m/>
  </r>
  <r>
    <x v="24"/>
    <x v="0"/>
    <d v="2025-09-12T00:00:00"/>
    <d v="2025-09-12T00:00:00"/>
    <s v="Onsite Lab: Museum Adventure"/>
    <x v="0"/>
    <s v="Perot Museum of Nature and Science"/>
    <s v="2202 N Field Street"/>
    <n v="75202"/>
    <n v="1"/>
    <n v="10"/>
    <n v="2"/>
    <n v="12"/>
    <m/>
  </r>
  <r>
    <x v="24"/>
    <x v="0"/>
    <d v="2025-09-12T00:00:00"/>
    <d v="2025-09-12T00:00:00"/>
    <s v="Outreach Lab: Museum Adventure"/>
    <x v="0"/>
    <s v="Kids Concepts Child Development Center"/>
    <s v="4019 West Ledbetter"/>
    <s v="75233"/>
    <n v="1"/>
    <n v="14"/>
    <m/>
    <n v="14"/>
    <m/>
  </r>
  <r>
    <x v="24"/>
    <x v="0"/>
    <d v="2025-09-12T00:00:00"/>
    <d v="2025-09-12T00:00:00"/>
    <s v="Outreach Lab: What's the Matter"/>
    <x v="0"/>
    <s v="Uplift Atlas Preparatory"/>
    <s v="4600 Bryan Street"/>
    <s v="75204"/>
    <n v="4"/>
    <m/>
    <n v="124"/>
    <n v="124"/>
    <m/>
  </r>
  <r>
    <x v="42"/>
    <x v="5"/>
    <d v="2025-09-12T00:00:00"/>
    <d v="2025-09-12T00:00:00"/>
    <s v="Ronald K. Brown/EVIDENCE Performance"/>
    <x v="0"/>
    <s v="Winspear Opera House"/>
    <s v="2403 Flora St."/>
    <n v="75201"/>
    <n v="1"/>
    <n v="661"/>
    <n v="190"/>
    <n v="851"/>
    <m/>
  </r>
  <r>
    <x v="42"/>
    <x v="5"/>
    <d v="2025-09-12T00:00:00"/>
    <d v="2025-09-12T00:00:00"/>
    <s v="Santos Salon with Ronald K. Brown and Arcell Cabuag"/>
    <x v="0"/>
    <s v="Winspear Opera House"/>
    <s v="2403 Flora St."/>
    <n v="75201"/>
    <n v="1"/>
    <n v="0"/>
    <n v="80"/>
    <n v="80"/>
    <m/>
  </r>
  <r>
    <x v="42"/>
    <x v="3"/>
    <d v="2025-09-12T00:00:00"/>
    <d v="2025-09-12T00:00:00"/>
    <s v="Ronald K. Brown/EVIDENCE Post-Performance Artist Talkback"/>
    <x v="0"/>
    <s v="Winspear Opera House"/>
    <s v="2403 Flora St."/>
    <n v="75201"/>
    <n v="1"/>
    <n v="0"/>
    <n v="230"/>
    <n v="230"/>
    <m/>
  </r>
  <r>
    <x v="28"/>
    <x v="0"/>
    <d v="2025-09-12T00:00:00"/>
    <d v="2025-09-12T00:00:00"/>
    <s v="Studio showing"/>
    <x v="0"/>
    <s v="Bruce Wood Dance Studio"/>
    <s v="101 Howell St."/>
    <n v="75207"/>
    <n v="1"/>
    <m/>
    <n v="12"/>
    <n v="12"/>
    <m/>
  </r>
  <r>
    <x v="42"/>
    <x v="5"/>
    <d v="2025-09-12T00:00:00"/>
    <d v="2025-09-12T00:00:00"/>
    <s v="Santos Salon with Ronald K. Brown and Arcell Cabuag (Live Stream)"/>
    <x v="1"/>
    <s v="Virtual"/>
    <s v="Virtual"/>
    <s v="Virtual"/>
    <n v="1"/>
    <n v="0"/>
    <n v="139"/>
    <n v="139"/>
    <m/>
  </r>
  <r>
    <x v="16"/>
    <x v="0"/>
    <d v="2025-09-13T00:00:00"/>
    <d v="2025-09-13T00:00:00"/>
    <s v="Family Workshop"/>
    <x v="0"/>
    <s v="Dallas Museum of Art"/>
    <s v="1717 N Harwood"/>
    <n v="75201"/>
    <n v="1"/>
    <n v="22"/>
    <m/>
    <n v="22"/>
    <m/>
  </r>
  <r>
    <x v="37"/>
    <x v="0"/>
    <d v="2025-09-13T00:00:00"/>
    <d v="2025-09-13T00:00:00"/>
    <s v="Saturday Stone Soup"/>
    <x v="1"/>
    <s v="Virtual"/>
    <s v="Virtual"/>
    <s v="Virtual"/>
    <n v="1"/>
    <n v="0"/>
    <n v="7"/>
    <n v="7"/>
    <m/>
  </r>
  <r>
    <x v="0"/>
    <x v="1"/>
    <d v="2025-09-13T00:00:00"/>
    <d v="2025-09-13T00:00:00"/>
    <s v="ANMBF Mini Professional Ballet Folklorico Company 9:30 AM"/>
    <x v="0"/>
    <s v="Anita Martinez Recreation Center"/>
    <s v="3212 N Winnetka Ave, Dallas, TX"/>
    <n v="75212"/>
    <n v="1"/>
    <n v="9"/>
    <n v="0"/>
    <n v="9"/>
    <m/>
  </r>
  <r>
    <x v="0"/>
    <x v="0"/>
    <d v="2025-09-13T00:00:00"/>
    <d v="2025-09-13T00:00:00"/>
    <s v="ANMBF Dance Academy Ballet Folklorico Toddlers 9:30 AM"/>
    <x v="0"/>
    <s v="Anita Martinez Recreation Center"/>
    <s v="3212 N Winnetka Ave, Dallas, TX"/>
    <n v="75212"/>
    <n v="1"/>
    <n v="22"/>
    <n v="0"/>
    <n v="22"/>
    <m/>
  </r>
  <r>
    <x v="0"/>
    <x v="0"/>
    <d v="2025-09-13T00:00:00"/>
    <d v="2025-09-13T00:00:00"/>
    <s v="ANMBF Dance Academy Classical Ballet Kids 9:30 AM"/>
    <x v="0"/>
    <s v="Anita Martinez Recreation Center"/>
    <s v="3212 N Winnetka Ave, Dallas, TX"/>
    <n v="75212"/>
    <n v="1"/>
    <n v="13"/>
    <n v="0"/>
    <n v="13"/>
    <m/>
  </r>
  <r>
    <x v="0"/>
    <x v="0"/>
    <d v="2025-09-13T00:00:00"/>
    <d v="2025-09-13T00:00:00"/>
    <s v="ANMBF Dance Academy Ballet Folklorico Kids 10:30 AM"/>
    <x v="0"/>
    <s v="Anita Martinez Recreation Center"/>
    <s v="3212 N Winnetka Ave, Dallas, TX"/>
    <n v="75212"/>
    <n v="1"/>
    <n v="25"/>
    <n v="0"/>
    <n v="25"/>
    <m/>
  </r>
  <r>
    <x v="0"/>
    <x v="0"/>
    <d v="2025-09-13T00:00:00"/>
    <d v="2025-09-13T00:00:00"/>
    <s v="ANMBF Dance Academy Classical Ballet Toddlers 9:30 AM"/>
    <x v="0"/>
    <s v="Anita Martinez Recreation Center"/>
    <s v="3212 N Winnetka Ave, Dallas, TX"/>
    <n v="75212"/>
    <n v="1"/>
    <n v="6"/>
    <n v="0"/>
    <n v="6"/>
    <m/>
  </r>
  <r>
    <x v="0"/>
    <x v="0"/>
    <d v="2025-09-13T00:00:00"/>
    <d v="2025-09-13T00:00:00"/>
    <s v="ANMBF Dance Academy Ballet Folklorico Kids I 11:30 AM"/>
    <x v="0"/>
    <s v="Anita Martinez Recreation Center"/>
    <s v="3212 N Winnetka Ave, Dallas, TX"/>
    <n v="75212"/>
    <n v="1"/>
    <n v="5"/>
    <n v="0"/>
    <n v="5"/>
    <m/>
  </r>
  <r>
    <x v="0"/>
    <x v="0"/>
    <d v="2025-09-13T00:00:00"/>
    <d v="2025-09-13T00:00:00"/>
    <s v="ANMBF Dance Academy Ballet Folklorico Teen and Adult Beginner 11:30 AM"/>
    <x v="0"/>
    <s v="Anita Martinez Recreation Center"/>
    <s v="3212 N Winnetka Ave, Dallas, TX"/>
    <n v="75212"/>
    <n v="1"/>
    <n v="12"/>
    <n v="0"/>
    <n v="12"/>
    <m/>
  </r>
  <r>
    <x v="0"/>
    <x v="0"/>
    <d v="2025-09-13T00:00:00"/>
    <d v="2025-09-13T00:00:00"/>
    <s v="ANMBF Dance Academy Ballet Folklorico Teen and Adult Intermediate 12:30 PM"/>
    <x v="0"/>
    <s v="Anita Martinez Recreation Center"/>
    <s v="3212 N Winnetka Ave, Dallas, TX"/>
    <n v="75212"/>
    <n v="1"/>
    <n v="3"/>
    <n v="0"/>
    <n v="3"/>
    <m/>
  </r>
  <r>
    <x v="7"/>
    <x v="0"/>
    <d v="2025-09-13T00:00:00"/>
    <d v="2025-09-13T00:00:00"/>
    <s v="The Fellowship Initiative Dallas"/>
    <x v="0"/>
    <s v="Big Thought HQ"/>
    <s v="1409 Botham Jean Blvd., Suite 1015"/>
    <n v="75215"/>
    <n v="1"/>
    <n v="0"/>
    <n v="14"/>
    <n v="14"/>
    <m/>
  </r>
  <r>
    <x v="50"/>
    <x v="0"/>
    <d v="2025-09-13T00:00:00"/>
    <d v="2025-09-13T00:00:00"/>
    <s v="Open Studio"/>
    <x v="0"/>
    <s v="Color Me Empowered HQ"/>
    <s v="2101 West Clarendon"/>
    <n v="75208"/>
    <n v="8"/>
    <n v="0"/>
    <n v="8"/>
    <n v="8"/>
    <m/>
  </r>
  <r>
    <x v="13"/>
    <x v="3"/>
    <d v="2025-09-13T00:00:00"/>
    <d v="2025-09-13T00:00:00"/>
    <s v="Rental- other arts"/>
    <x v="0"/>
    <s v="Rosewood Center for Family Arts"/>
    <s v="5938 Skillman St"/>
    <n v="75231"/>
    <n v="1"/>
    <m/>
    <n v="130"/>
    <n v="130"/>
    <m/>
  </r>
  <r>
    <x v="15"/>
    <x v="3"/>
    <d v="2025-09-13T00:00:00"/>
    <d v="2025-09-13T00:00:00"/>
    <s v="State Fair Volunteer Training"/>
    <x v="0"/>
    <s v="Hall of State"/>
    <s v="3939 Grand Avenue"/>
    <n v="75210"/>
    <n v="1"/>
    <s v="X"/>
    <n v="50"/>
    <n v="50"/>
    <m/>
  </r>
  <r>
    <x v="38"/>
    <x v="0"/>
    <d v="2025-09-13T00:00:00"/>
    <d v="2025-09-13T00:00:00"/>
    <s v="Silent Reading Hour"/>
    <x v="0"/>
    <s v="Deep Vellum Books &amp; Publishing"/>
    <s v="3000 S. Commerce"/>
    <n v="75226"/>
    <n v="20"/>
    <m/>
    <n v="15"/>
    <n v="15"/>
    <m/>
  </r>
  <r>
    <x v="22"/>
    <x v="5"/>
    <d v="2025-09-13T00:00:00"/>
    <d v="2025-09-13T00:00:00"/>
    <s v="Artist Talk: Antony Gormley in conversation with Tyler Green"/>
    <x v="0"/>
    <s v="Nasher Sculpture Center"/>
    <s v="2001 Flora St. "/>
    <n v="75201"/>
    <n v="1"/>
    <n v="143"/>
    <n v="113"/>
    <n v="256"/>
    <m/>
  </r>
  <r>
    <x v="48"/>
    <x v="0"/>
    <d v="2025-09-13T00:00:00"/>
    <d v="2025-09-13T00:00:00"/>
    <s v="Multimedia Apprenticeship Program (MAP)"/>
    <x v="0"/>
    <s v="VolunteerNow"/>
    <s v="2800 Live Oak St"/>
    <n v="75204"/>
    <n v="1"/>
    <n v="0"/>
    <n v="31"/>
    <n v="31"/>
    <m/>
  </r>
  <r>
    <x v="24"/>
    <x v="0"/>
    <d v="2025-09-13T00:00:00"/>
    <d v="2025-09-13T00:00:00"/>
    <s v="TECH Truck "/>
    <x v="0"/>
    <s v="United to Learn "/>
    <s v="1335 Pleasant Dr"/>
    <n v="75217"/>
    <n v="1"/>
    <n v="0"/>
    <n v="60"/>
    <n v="60"/>
    <m/>
  </r>
  <r>
    <x v="24"/>
    <x v="3"/>
    <d v="2025-09-13T00:00:00"/>
    <d v="2025-09-29T00:00:00"/>
    <s v="Facility Rentals"/>
    <x v="0"/>
    <s v="Perot Museum of Nature and Science"/>
    <s v="2201 N Field Street"/>
    <n v="75201"/>
    <n v="13"/>
    <n v="3680"/>
    <n v="0"/>
    <n v="3680"/>
    <m/>
  </r>
  <r>
    <x v="49"/>
    <x v="1"/>
    <d v="2025-09-13T00:00:00"/>
    <d v="2025-09-13T00:00:00"/>
    <s v="Bandan Koro Rehearsal "/>
    <x v="0"/>
    <s v="Sammons Center for the Arts"/>
    <s v="3630 Harry Hines Blvd"/>
    <n v="75219"/>
    <n v="1"/>
    <n v="0"/>
    <n v="20"/>
    <n v="20"/>
    <m/>
  </r>
  <r>
    <x v="49"/>
    <x v="0"/>
    <d v="2025-09-13T00:00:00"/>
    <d v="2025-09-13T00:00:00"/>
    <s v="BK Saturdays - Bandan Koro Community Class "/>
    <x v="0"/>
    <s v="Sammons Center for the Arts"/>
    <s v="3630 Harry Hines Blvd"/>
    <n v="75219"/>
    <n v="1"/>
    <n v="0"/>
    <n v="45"/>
    <n v="45"/>
    <m/>
  </r>
  <r>
    <x v="32"/>
    <x v="8"/>
    <d v="2025-09-13T00:00:00"/>
    <d v="2025-09-13T00:00:00"/>
    <s v="USAFF co-presents 60th Anniversary screening of &quot;The Sound of Music&quot; (presented with the Angelika Dallas)"/>
    <x v="0"/>
    <s v="Angelika Film Center Dallas"/>
    <s v="5321 E Mockingbird Ln"/>
    <n v="75206"/>
    <n v="1"/>
    <n v="38"/>
    <n v="0"/>
    <n v="38"/>
    <m/>
  </r>
  <r>
    <x v="10"/>
    <x v="6"/>
    <d v="2025-09-13T00:00:00"/>
    <d v="2025-09-30T00:00:00"/>
    <s v="Gallery Exhibit: Personal Practice/Teaching Artists"/>
    <x v="0"/>
    <s v="Creative Arts Center of Dallas"/>
    <s v="2360 Laughlin Drive"/>
    <n v="75228"/>
    <n v="18"/>
    <n v="0"/>
    <n v="1500"/>
    <n v="1500"/>
    <m/>
  </r>
  <r>
    <x v="18"/>
    <x v="5"/>
    <d v="2025-09-14T00:00:00"/>
    <d v="2025-09-14T00:00:00"/>
    <s v="Sky Pony Gallery"/>
    <x v="0"/>
    <s v="Opening "/>
    <s v="6121 W Park Blvd A225"/>
    <n v="75093"/>
    <n v="1"/>
    <n v="0"/>
    <n v="38"/>
    <n v="38"/>
    <m/>
  </r>
  <r>
    <x v="2"/>
    <x v="0"/>
    <d v="2025-09-14T00:00:00"/>
    <d v="2025-09-14T00:00:00"/>
    <s v="Collective Reflection Movement Workshop"/>
    <x v="0"/>
    <s v="Arts Mission Oak Cliff"/>
    <s v="410 S Windomere Ave"/>
    <n v="75208"/>
    <n v="1"/>
    <n v="10"/>
    <m/>
    <n v="10"/>
    <m/>
  </r>
  <r>
    <x v="4"/>
    <x v="2"/>
    <d v="2025-09-14T00:00:00"/>
    <d v="2025-09-14T00:00:00"/>
    <s v="Community Cast Audition"/>
    <x v="0"/>
    <s v="Avant Chamber Ballet"/>
    <s v="2408 Farrington St"/>
    <n v="75207"/>
    <n v="6"/>
    <n v="89"/>
    <n v="0"/>
    <n v="89"/>
    <m/>
  </r>
  <r>
    <x v="50"/>
    <x v="0"/>
    <d v="2025-09-14T00:00:00"/>
    <d v="2025-09-14T00:00:00"/>
    <s v="Ceramics and Glazing"/>
    <x v="0"/>
    <s v="Color Me Empowered HQ"/>
    <s v="2101 West Clarendon"/>
    <n v="75208"/>
    <n v="26"/>
    <n v="0"/>
    <n v="26"/>
    <n v="26"/>
    <m/>
  </r>
  <r>
    <x v="39"/>
    <x v="1"/>
    <d v="2025-09-14T00:00:00"/>
    <d v="2025-09-14T00:00:00"/>
    <s v="Ensemble Rehearsals"/>
    <x v="0"/>
    <s v="Sammons Center for the Arts"/>
    <s v="3630 Harry Hines Blvd."/>
    <n v="75219"/>
    <n v="6"/>
    <n v="301"/>
    <n v="41"/>
    <n v="342"/>
    <m/>
  </r>
  <r>
    <x v="39"/>
    <x v="1"/>
    <d v="2025-09-14T00:00:00"/>
    <d v="2025-09-14T00:00:00"/>
    <s v="Ensemble Rehearsals"/>
    <x v="0"/>
    <s v="Meyerson Symphony Center"/>
    <s v="2301 Flora St."/>
    <n v="75201"/>
    <n v="2"/>
    <n v="17"/>
    <n v="4"/>
    <n v="21"/>
    <m/>
  </r>
  <r>
    <x v="32"/>
    <x v="8"/>
    <d v="2025-09-14T00:00:00"/>
    <d v="2025-09-14T00:00:00"/>
    <s v="USAFF co-presents 60th Anniversary screening of &quot;The Sound of Music&quot; (2 showtimes) (presented with the Angelika Dallas)"/>
    <x v="0"/>
    <s v="Angelika Film Center Dallas"/>
    <s v="5321 E Mockingbird Ln"/>
    <n v="75206"/>
    <n v="2"/>
    <n v="51"/>
    <n v="0"/>
    <n v="51"/>
    <m/>
  </r>
  <r>
    <x v="32"/>
    <x v="8"/>
    <d v="2025-09-14T00:00:00"/>
    <d v="2025-09-14T00:00:00"/>
    <s v="USAFF co-presents Sunday Epics series screening of &quot;Seven Samurai&quot; (presented with the Angelika Dallas)"/>
    <x v="0"/>
    <s v="Angelika Film Center Dallas"/>
    <s v="5321 E Mockingbird Ln"/>
    <n v="75206"/>
    <n v="1"/>
    <n v="67"/>
    <n v="0"/>
    <n v="67"/>
    <m/>
  </r>
  <r>
    <x v="18"/>
    <x v="5"/>
    <d v="2025-09-15T00:00:00"/>
    <d v="2025-09-15T00:00:00"/>
    <s v="CAP   Tyler Street Manor "/>
    <x v="0"/>
    <s v="CAP Tyler Street Manor Senior Center"/>
    <s v="922 W 9th St, Dallas, TX 75208"/>
    <m/>
    <n v="1"/>
    <n v="0"/>
    <n v="45"/>
    <n v="45"/>
    <m/>
  </r>
  <r>
    <x v="43"/>
    <x v="5"/>
    <d v="2025-09-15T00:00:00"/>
    <d v="2025-09-15T00:00:00"/>
    <s v="Concerts for Seniors - Dallas Area"/>
    <x v="0"/>
    <s v="The Villages of Dallas: Chapel"/>
    <s v="550 East Ann Arbor Avenue"/>
    <s v="75216"/>
    <n v="1"/>
    <n v="0"/>
    <n v="21"/>
    <n v="21"/>
    <m/>
  </r>
  <r>
    <x v="43"/>
    <x v="5"/>
    <d v="2025-09-15T00:00:00"/>
    <d v="2025-09-15T00:00:00"/>
    <s v="Concerts for Seniors - Dallas Area"/>
    <x v="0"/>
    <s v="The Villages of Dallas: Camillia"/>
    <s v="550 Ann Arbor Avenue"/>
    <s v="75216"/>
    <n v="1"/>
    <n v="0"/>
    <n v="18"/>
    <n v="18"/>
    <m/>
  </r>
  <r>
    <x v="43"/>
    <x v="5"/>
    <d v="2025-09-15T00:00:00"/>
    <d v="2025-09-15T00:00:00"/>
    <s v="Concerts for Seniors - Dallas Area"/>
    <x v="0"/>
    <s v="Brentwood Place Three"/>
    <s v="3505 South Buckner"/>
    <s v="75227"/>
    <n v="1"/>
    <n v="0"/>
    <n v="25"/>
    <n v="25"/>
    <m/>
  </r>
  <r>
    <x v="43"/>
    <x v="5"/>
    <d v="2025-09-15T00:00:00"/>
    <d v="2025-09-15T00:00:00"/>
    <s v="Concerts for Seniors - Dallas Area"/>
    <x v="0"/>
    <s v="Brentwood Place Three"/>
    <s v="3505 South Buckner"/>
    <s v="75227"/>
    <n v="1"/>
    <n v="0"/>
    <n v="25"/>
    <n v="25"/>
    <m/>
  </r>
  <r>
    <x v="43"/>
    <x v="5"/>
    <d v="2025-09-15T00:00:00"/>
    <d v="2025-09-15T00:00:00"/>
    <s v="Concerts for Seniors - Dallas Area"/>
    <x v="0"/>
    <s v="Prairie Creek Village"/>
    <s v="9215 Bruton Road"/>
    <s v="75217"/>
    <n v="1"/>
    <n v="0"/>
    <n v="15"/>
    <n v="15"/>
    <m/>
  </r>
  <r>
    <x v="43"/>
    <x v="5"/>
    <d v="2025-09-15T00:00:00"/>
    <d v="2025-09-15T00:00:00"/>
    <s v="Concerts for Seniors - Dallas Area"/>
    <x v="0"/>
    <s v="Prairie Creek Village"/>
    <s v="9215 Bruton Road"/>
    <s v="75217"/>
    <n v="1"/>
    <n v="0"/>
    <n v="15"/>
    <n v="15"/>
    <m/>
  </r>
  <r>
    <x v="16"/>
    <x v="0"/>
    <d v="2025-09-15T00:00:00"/>
    <d v="2025-09-15T00:00:00"/>
    <s v="Middle School Partnership"/>
    <x v="0"/>
    <s v="Alex W. Spence TAG Academy"/>
    <s v="4001 Capitol Ave"/>
    <n v="75204"/>
    <n v="2"/>
    <m/>
    <n v="58"/>
    <n v="58"/>
    <m/>
  </r>
  <r>
    <x v="16"/>
    <x v="5"/>
    <d v="2025-09-15T00:00:00"/>
    <d v="2025-09-15T00:00:00"/>
    <s v="Docent Program"/>
    <x v="0"/>
    <s v="Dallas Museum of Art"/>
    <s v="1717 N Harwood"/>
    <n v="75201"/>
    <n v="1"/>
    <m/>
    <n v="31"/>
    <n v="31"/>
    <m/>
  </r>
  <r>
    <x v="48"/>
    <x v="3"/>
    <d v="2025-09-15T00:00:00"/>
    <d v="2025-09-15T00:00:00"/>
    <s v="Portable Film Program for Youth (PFPY)"/>
    <x v="1"/>
    <s v="Zoom"/>
    <s v="-"/>
    <s v="-"/>
    <n v="1"/>
    <n v="0"/>
    <n v="8"/>
    <n v="8"/>
    <m/>
  </r>
  <r>
    <x v="48"/>
    <x v="3"/>
    <d v="2025-09-15T00:00:00"/>
    <d v="2025-09-15T00:00:00"/>
    <s v="Portable Film Program for Youth (PFPY)"/>
    <x v="1"/>
    <s v="Zoom"/>
    <s v="-"/>
    <s v="-"/>
    <n v="1"/>
    <n v="0"/>
    <n v="7"/>
    <n v="7"/>
    <m/>
  </r>
  <r>
    <x v="7"/>
    <x v="0"/>
    <d v="2025-09-15T00:00:00"/>
    <d v="2025-09-15T00:00:00"/>
    <s v="DOC Cares / Dreams Experience Academy"/>
    <x v="1"/>
    <s v="Virtual"/>
    <s v="Virtual"/>
    <s v="Virtual"/>
    <n v="1"/>
    <n v="0"/>
    <n v="1"/>
    <n v="1"/>
    <m/>
  </r>
  <r>
    <x v="44"/>
    <x v="2"/>
    <d v="2025-09-15T00:00:00"/>
    <d v="2025-09-15T00:00:00"/>
    <s v="Awaken Creativity Songwriters Group (Emma)"/>
    <x v="0"/>
    <s v="Central Commons"/>
    <s v="4711 Westside Drive"/>
    <n v="75209"/>
    <n v="1"/>
    <n v="6"/>
    <n v="4"/>
    <n v="10"/>
    <m/>
  </r>
  <r>
    <x v="5"/>
    <x v="2"/>
    <d v="2025-09-15T00:00:00"/>
    <d v="2025-09-20T00:00:00"/>
    <s v="BNTC Classes"/>
    <x v="0"/>
    <s v="BNT Studios"/>
    <s v="10675 E. Northwest Higway, Suite 2400"/>
    <n v="75238"/>
    <n v="18"/>
    <n v="52"/>
    <n v="15"/>
    <n v="67"/>
    <m/>
  </r>
  <r>
    <x v="5"/>
    <x v="2"/>
    <d v="2025-09-15T00:00:00"/>
    <d v="2025-09-20T00:00:00"/>
    <s v="Trainee Program"/>
    <x v="0"/>
    <s v="BNT Studios"/>
    <s v="10675 E. Northwest Higway, Suite 2400"/>
    <n v="75238"/>
    <n v="10"/>
    <n v="13"/>
    <n v="13"/>
    <n v="26"/>
    <m/>
  </r>
  <r>
    <x v="5"/>
    <x v="1"/>
    <d v="2025-09-15T00:00:00"/>
    <d v="2025-09-20T00:00:00"/>
    <s v="Company Rehearsals"/>
    <x v="0"/>
    <s v="BNT Studios"/>
    <s v="10675 E. Northwest Higway, Suite 2400"/>
    <n v="75238"/>
    <n v="6"/>
    <n v="0"/>
    <n v="28"/>
    <n v="28"/>
    <m/>
  </r>
  <r>
    <x v="7"/>
    <x v="0"/>
    <d v="2025-09-15T00:00:00"/>
    <d v="2025-09-15T00:00:00"/>
    <s v="SMU FACE"/>
    <x v="0"/>
    <s v="Meadows School of the Arts"/>
    <s v="6101 Bishop Blvd"/>
    <n v="75205"/>
    <n v="1"/>
    <n v="0"/>
    <n v="24"/>
    <n v="24"/>
    <m/>
  </r>
  <r>
    <x v="7"/>
    <x v="0"/>
    <d v="2025-09-15T00:00:00"/>
    <d v="2025-09-15T00:00:00"/>
    <s v="SMU FACE"/>
    <x v="0"/>
    <s v="Meadows School of the Arts"/>
    <s v="6101 Bishop Blvd"/>
    <n v="75205"/>
    <n v="1"/>
    <n v="0"/>
    <n v="14"/>
    <n v="14"/>
    <m/>
  </r>
  <r>
    <x v="7"/>
    <x v="0"/>
    <d v="2025-09-15T00:00:00"/>
    <d v="2025-09-15T00:00:00"/>
    <s v="Thriving Minds After School"/>
    <x v="0"/>
    <s v="Prestonwood Montessori at E.D. Walker"/>
    <s v="5700 Wozencraft Dr"/>
    <s v=" 75230"/>
    <n v="1"/>
    <n v="0"/>
    <n v="70"/>
    <n v="70"/>
    <m/>
  </r>
  <r>
    <x v="7"/>
    <x v="0"/>
    <d v="2025-09-15T00:00:00"/>
    <d v="2025-09-15T00:00:00"/>
    <s v="Thriving Minds After School"/>
    <x v="0"/>
    <s v="Lakewood Elementary School"/>
    <s v="3000 Hillbrook St"/>
    <n v="75214"/>
    <n v="1"/>
    <n v="0"/>
    <n v="41"/>
    <n v="41"/>
    <m/>
  </r>
  <r>
    <x v="7"/>
    <x v="0"/>
    <d v="2025-09-15T00:00:00"/>
    <d v="2025-09-15T00:00:00"/>
    <s v="Thriving Minds After School"/>
    <x v="0"/>
    <s v="Rosemont Lower School"/>
    <s v="1919 Stevens Forest Dr"/>
    <n v="75208"/>
    <n v="1"/>
    <n v="0"/>
    <n v="95"/>
    <n v="95"/>
    <m/>
  </r>
  <r>
    <x v="7"/>
    <x v="0"/>
    <d v="2025-09-15T00:00:00"/>
    <d v="2025-09-15T00:00:00"/>
    <s v="Thriving Minds After School"/>
    <x v="0"/>
    <s v="Rosemont Upper School"/>
    <s v="719 N Montclair Ave"/>
    <n v="75208"/>
    <n v="1"/>
    <n v="0"/>
    <n v="41"/>
    <n v="41"/>
    <m/>
  </r>
  <r>
    <x v="7"/>
    <x v="0"/>
    <d v="2025-09-15T00:00:00"/>
    <d v="2025-09-15T00:00:00"/>
    <s v="Thriving Minds After School"/>
    <x v="0"/>
    <s v="Harry C. Withers Elementary School"/>
    <s v="3959 Northhaven Rd"/>
    <n v="75229"/>
    <n v="1"/>
    <n v="0"/>
    <n v="95"/>
    <n v="95"/>
    <m/>
  </r>
  <r>
    <x v="45"/>
    <x v="1"/>
    <d v="2025-09-15T00:00:00"/>
    <d v="2025-09-15T00:00:00"/>
    <s v="Regular Rehearsal"/>
    <x v="0"/>
    <s v="Lover's Lane UMC"/>
    <s v="9200 Inwood Rd"/>
    <n v="75220"/>
    <n v="1"/>
    <m/>
    <n v="142"/>
    <n v="142"/>
    <m/>
  </r>
  <r>
    <x v="48"/>
    <x v="3"/>
    <d v="2025-09-15T00:00:00"/>
    <d v="2025-09-15T00:00:00"/>
    <s v="EOV Labs"/>
    <x v="0"/>
    <s v="EOV Location"/>
    <s v="2600 N Stemmons Fwy"/>
    <n v="75207"/>
    <n v="1"/>
    <n v="0"/>
    <n v="7"/>
    <n v="7"/>
    <m/>
  </r>
  <r>
    <x v="41"/>
    <x v="0"/>
    <d v="2025-09-15T00:00:00"/>
    <d v="2025-09-15T00:00:00"/>
    <s v="Stories That Heal"/>
    <x v="0"/>
    <s v="Bishop Arts Theatre"/>
    <s v="215 S Tyler Street"/>
    <n v="75208"/>
    <n v="1"/>
    <m/>
    <n v="17"/>
    <n v="17"/>
    <m/>
  </r>
  <r>
    <x v="32"/>
    <x v="8"/>
    <d v="2025-09-15T00:00:00"/>
    <d v="2025-09-15T00:00:00"/>
    <s v="USAFF co-presents Angelika in Black &amp; White film series screening of &quot;On the Waterfront&quot; (2 screenings) (presented with the Angelika Dallas)"/>
    <x v="0"/>
    <s v="Angelika Film Center Dallas"/>
    <s v="5321 E Mockingbird Ln"/>
    <n v="75206"/>
    <n v="2"/>
    <n v="98"/>
    <n v="0"/>
    <n v="98"/>
    <m/>
  </r>
  <r>
    <x v="32"/>
    <x v="8"/>
    <d v="2025-09-15T00:00:00"/>
    <d v="2025-09-15T00:00:00"/>
    <s v="USAFF Meet The Filmmakers/preview screening of &quot;Play Dirty&quot; (with a virtual post-film discussion with writer/director Shane Black and Robert Downey Jr.)"/>
    <x v="0"/>
    <s v="Alamo Drafthouse Lake Highlands"/>
    <s v="6770 E Abrams Rd"/>
    <n v="75231"/>
    <n v="2"/>
    <n v="0"/>
    <n v="200"/>
    <n v="200"/>
    <m/>
  </r>
  <r>
    <x v="9"/>
    <x v="5"/>
    <d v="2025-09-16T00:00:00"/>
    <d v="2025-09-16T00:00:00"/>
    <s v="Payasos.Clowns"/>
    <x v="0"/>
    <s v="Martin Weiss Recreation Center"/>
    <s v="1111 Martindell Ave., Dallas,"/>
    <n v="75211"/>
    <n v="1"/>
    <n v="61"/>
    <m/>
    <n v="61"/>
    <m/>
  </r>
  <r>
    <x v="18"/>
    <x v="5"/>
    <d v="2025-09-16T00:00:00"/>
    <d v="2025-09-16T00:00:00"/>
    <s v="CAP The Emerson Senior Center"/>
    <x v="0"/>
    <s v="CAP The Emerson Senior Center"/>
    <s v="5550 Harvest Hill Rd, Dallas, TX 75230"/>
    <n v="75211"/>
    <n v="1"/>
    <n v="0"/>
    <n v="95"/>
    <n v="95"/>
    <m/>
  </r>
  <r>
    <x v="18"/>
    <x v="5"/>
    <d v="2025-09-16T00:00:00"/>
    <d v="2025-09-16T00:00:00"/>
    <s v="Julia Only - Louise Wolff Kahn Elementary School"/>
    <x v="0"/>
    <s v="Louise Wolff Kahn Elementary School"/>
    <s v="610 N. Franklin St."/>
    <n v="75211"/>
    <n v="1"/>
    <n v="0"/>
    <n v="75"/>
    <n v="75"/>
    <m/>
  </r>
  <r>
    <x v="0"/>
    <x v="0"/>
    <d v="2025-09-16T00:00:00"/>
    <d v="2025-09-16T00:00:00"/>
    <s v="Zumba Gold"/>
    <x v="1"/>
    <s v="Zoom"/>
    <s v="Online"/>
    <m/>
    <n v="1"/>
    <n v="0"/>
    <n v="1550"/>
    <n v="1550"/>
    <m/>
  </r>
  <r>
    <x v="43"/>
    <x v="5"/>
    <d v="2025-09-16T00:00:00"/>
    <d v="2025-09-16T00:00:00"/>
    <s v="Concerts for Seniors - Dallas Area"/>
    <x v="0"/>
    <s v="Sunrise Senior Living at Hillcrest: AL"/>
    <s v="13001 Hillcrest"/>
    <s v="75240"/>
    <n v="1"/>
    <n v="0"/>
    <n v="15"/>
    <n v="15"/>
    <m/>
  </r>
  <r>
    <x v="43"/>
    <x v="5"/>
    <d v="2025-09-16T00:00:00"/>
    <d v="2025-09-16T00:00:00"/>
    <s v="Concerts for Seniors - Dallas Area"/>
    <x v="0"/>
    <s v="Sunrise Senior Living at Hillcrest: MC"/>
    <s v="13001 Hillcrest"/>
    <s v="75240"/>
    <n v="1"/>
    <n v="0"/>
    <n v="26"/>
    <n v="26"/>
    <m/>
  </r>
  <r>
    <x v="16"/>
    <x v="3"/>
    <d v="2025-09-16T00:00:00"/>
    <d v="2025-09-16T00:00:00"/>
    <s v="Access Community Event"/>
    <x v="0"/>
    <s v="Assisting Hands Home Care Center"/>
    <s v="6600 LBJ Freeway, Suite 188, Dallas, TX 75240"/>
    <n v="75240"/>
    <n v="1"/>
    <m/>
    <n v="150"/>
    <n v="150"/>
    <m/>
  </r>
  <r>
    <x v="48"/>
    <x v="3"/>
    <d v="2025-09-16T00:00:00"/>
    <d v="2025-09-16T00:00:00"/>
    <s v="Multimedia Apprenticeship Program (MAP)"/>
    <x v="1"/>
    <s v="Zoom"/>
    <s v="-"/>
    <s v="-"/>
    <n v="1"/>
    <n v="0"/>
    <n v="5"/>
    <n v="5"/>
    <m/>
  </r>
  <r>
    <x v="7"/>
    <x v="0"/>
    <d v="2025-09-16T00:00:00"/>
    <d v="2025-09-16T00:00:00"/>
    <s v="D8/ADSY - Multi/All Clients"/>
    <x v="1"/>
    <s v="Virtual"/>
    <s v="Virtual"/>
    <s v="Virtual"/>
    <n v="1"/>
    <n v="0"/>
    <n v="1"/>
    <n v="1"/>
    <m/>
  </r>
  <r>
    <x v="44"/>
    <x v="2"/>
    <d v="2025-09-16T00:00:00"/>
    <d v="2025-09-16T00:00:00"/>
    <s v="Awaken Creativity Writers Group Dallas"/>
    <x v="0"/>
    <s v="Highland Park Presbyterian "/>
    <s v="3821 University Blvd"/>
    <n v="75205"/>
    <n v="1"/>
    <n v="5"/>
    <n v="3"/>
    <n v="8"/>
    <m/>
  </r>
  <r>
    <x v="0"/>
    <x v="1"/>
    <d v="2025-09-16T00:00:00"/>
    <d v="2025-09-16T00:00:00"/>
    <s v="ANMBF Professional Ballet Folklorico Company"/>
    <x v="0"/>
    <s v="Anita Martinez Recreation Center"/>
    <s v="3212 N Winnetka Ave, Dallas, TX"/>
    <n v="75212"/>
    <n v="1"/>
    <n v="11"/>
    <n v="0"/>
    <n v="11"/>
    <m/>
  </r>
  <r>
    <x v="7"/>
    <x v="0"/>
    <d v="2025-09-16T00:00:00"/>
    <d v="2025-09-16T00:00:00"/>
    <s v="Thriving Minds After School"/>
    <x v="0"/>
    <s v="Prestonwood Montessori at E.D. Walker"/>
    <s v="5700 Wozencraft Dr"/>
    <s v=" 75230"/>
    <n v="1"/>
    <n v="0"/>
    <n v="67"/>
    <n v="67"/>
    <m/>
  </r>
  <r>
    <x v="7"/>
    <x v="0"/>
    <d v="2025-09-16T00:00:00"/>
    <d v="2025-09-16T00:00:00"/>
    <s v="Thriving Minds After School"/>
    <x v="0"/>
    <s v="Lakewood Elementary School"/>
    <s v="3000 Hillbrook St"/>
    <n v="75214"/>
    <n v="1"/>
    <n v="0"/>
    <n v="40"/>
    <n v="40"/>
    <m/>
  </r>
  <r>
    <x v="7"/>
    <x v="0"/>
    <d v="2025-09-16T00:00:00"/>
    <d v="2025-09-16T00:00:00"/>
    <s v="Thriving Minds After School"/>
    <x v="0"/>
    <s v="Rosemont Lower School"/>
    <s v="1919 Stevens Forest Dr"/>
    <n v="75208"/>
    <n v="1"/>
    <n v="0"/>
    <n v="96"/>
    <n v="96"/>
    <m/>
  </r>
  <r>
    <x v="7"/>
    <x v="0"/>
    <d v="2025-09-16T00:00:00"/>
    <d v="2025-09-16T00:00:00"/>
    <s v="Thriving Minds After School"/>
    <x v="0"/>
    <s v="Harry C. Withers Elementary School"/>
    <s v="3959 Northhaven Rd"/>
    <n v="75229"/>
    <n v="1"/>
    <n v="0"/>
    <n v="86"/>
    <n v="86"/>
    <m/>
  </r>
  <r>
    <x v="51"/>
    <x v="0"/>
    <d v="2025-09-16T00:00:00"/>
    <d v="2025-09-17T00:00:00"/>
    <s v="OutLoud Voices workshops"/>
    <x v="0"/>
    <s v="Uplift Atlas "/>
    <s v="4600 Bryan Street"/>
    <n v="75204"/>
    <n v="2"/>
    <n v="0"/>
    <n v="24"/>
    <n v="24"/>
    <m/>
  </r>
  <r>
    <x v="24"/>
    <x v="0"/>
    <d v="2025-09-16T00:00:00"/>
    <d v="2025-09-16T00:00:00"/>
    <s v="TECH Truck "/>
    <x v="0"/>
    <s v="McNair Elementary"/>
    <s v="1212 Hickory Creek Rd"/>
    <n v="76210"/>
    <n v="1"/>
    <n v="0"/>
    <n v="350"/>
    <n v="350"/>
    <m/>
  </r>
  <r>
    <x v="55"/>
    <x v="1"/>
    <d v="2025-09-16T00:00:00"/>
    <d v="2025-09-21T00:00:00"/>
    <s v="KING HEDLEY II Rehearsals"/>
    <x v="0"/>
    <s v="Kalita Humphrey's Theater (Frank's Place)"/>
    <s v="3636 Turtle Creek Boulevard"/>
    <n v="75204"/>
    <n v="6"/>
    <n v="0"/>
    <n v="10"/>
    <n v="10"/>
    <m/>
  </r>
  <r>
    <x v="46"/>
    <x v="1"/>
    <d v="2025-09-16T00:00:00"/>
    <d v="2025-09-16T00:00:00"/>
    <s v="Betty's Notebook"/>
    <x v="0"/>
    <s v="Eisemann Center"/>
    <s v="2351 Performance Dr"/>
    <n v="75082"/>
    <n v="1"/>
    <n v="0"/>
    <n v="16"/>
    <n v="16"/>
    <m/>
  </r>
  <r>
    <x v="30"/>
    <x v="1"/>
    <d v="2025-09-16T00:00:00"/>
    <d v="2025-09-30T00:00:00"/>
    <s v="The Trade"/>
    <x v="0"/>
    <s v="Norma Young Arena Stage"/>
    <s v="2688 Laclede #120"/>
    <n v="76012"/>
    <n v="11"/>
    <n v="18"/>
    <n v="0"/>
    <n v="18"/>
    <m/>
  </r>
  <r>
    <x v="31"/>
    <x v="1"/>
    <d v="2025-09-16T00:00:00"/>
    <d v="2025-09-16T00:00:00"/>
    <s v="Groundless Ground Rehearsal"/>
    <x v="0"/>
    <s v="First Presbyterian Church"/>
    <s v="1835 Young Street"/>
    <n v="75201"/>
    <n v="1"/>
    <n v="200"/>
    <n v="0"/>
    <n v="200"/>
    <m/>
  </r>
  <r>
    <x v="18"/>
    <x v="5"/>
    <d v="2025-09-17T00:00:00"/>
    <d v="2025-09-17T00:00:00"/>
    <s v="C-Suite Monthly Networker"/>
    <x v="0"/>
    <s v="The Gild "/>
    <s v="8150-83 N Central Expy Ste 100, Dallas, TX 75206"/>
    <n v="75211"/>
    <n v="1"/>
    <n v="0"/>
    <n v="175"/>
    <n v="175"/>
    <m/>
  </r>
  <r>
    <x v="43"/>
    <x v="5"/>
    <d v="2025-09-17T00:00:00"/>
    <d v="2025-09-17T00:00:00"/>
    <s v="Concerts for Seniors - Dallas Area"/>
    <x v="0"/>
    <s v="First Unitarian Church of Dallas"/>
    <s v="4015 Normandy Avenue"/>
    <s v="75205"/>
    <n v="1"/>
    <n v="0"/>
    <n v="30"/>
    <n v="30"/>
    <m/>
  </r>
  <r>
    <x v="43"/>
    <x v="5"/>
    <d v="2025-09-17T00:00:00"/>
    <d v="2025-09-17T00:00:00"/>
    <s v="Concerts for Seniors - Dallas Area"/>
    <x v="0"/>
    <s v="First Unitarian Church of Dallas"/>
    <s v="4015 Normandy Avenue"/>
    <s v="75205"/>
    <n v="1"/>
    <n v="0"/>
    <n v="30"/>
    <n v="30"/>
    <m/>
  </r>
  <r>
    <x v="43"/>
    <x v="5"/>
    <d v="2025-09-17T00:00:00"/>
    <d v="2025-09-17T00:00:00"/>
    <s v="Concerts for Seniors - Dallas Area"/>
    <x v="0"/>
    <s v="Golden Acres: Auditorium"/>
    <s v="2525 Centerville Rd."/>
    <s v="75228"/>
    <n v="1"/>
    <n v="0"/>
    <n v="8"/>
    <n v="8"/>
    <m/>
  </r>
  <r>
    <x v="43"/>
    <x v="5"/>
    <d v="2025-09-17T00:00:00"/>
    <d v="2025-09-17T00:00:00"/>
    <s v="Concerts for Seniors - Dallas Area"/>
    <x v="0"/>
    <s v="Golden Acres: Memory Care"/>
    <s v="2525 Centerville Rd."/>
    <s v="75228"/>
    <n v="1"/>
    <n v="0"/>
    <n v="8"/>
    <n v="8"/>
    <m/>
  </r>
  <r>
    <x v="16"/>
    <x v="0"/>
    <d v="2025-09-17T00:00:00"/>
    <d v="2025-09-17T00:00:00"/>
    <s v="Citywide Youth Program"/>
    <x v="0"/>
    <s v="Genesis Women's Shelter"/>
    <s v="Confidential"/>
    <n v="75203"/>
    <n v="1"/>
    <m/>
    <n v="10"/>
    <n v="10"/>
    <m/>
  </r>
  <r>
    <x v="16"/>
    <x v="0"/>
    <d v="2025-09-17T00:00:00"/>
    <d v="2025-09-17T00:00:00"/>
    <s v="Pre-Recorded Go van Gogh"/>
    <x v="1"/>
    <s v="YouTube"/>
    <s v="Virtual"/>
    <s v="Virtual"/>
    <n v="1"/>
    <m/>
    <n v="22"/>
    <n v="22"/>
    <m/>
  </r>
  <r>
    <x v="16"/>
    <x v="0"/>
    <d v="2025-09-17T00:00:00"/>
    <d v="2025-09-17T00:00:00"/>
    <s v="Pre-Recorded Go van Gogh"/>
    <x v="1"/>
    <s v="YouTube"/>
    <s v="Virtual"/>
    <s v="Virtual"/>
    <n v="1"/>
    <m/>
    <n v="22"/>
    <n v="22"/>
    <m/>
  </r>
  <r>
    <x v="16"/>
    <x v="0"/>
    <d v="2025-09-17T00:00:00"/>
    <d v="2025-09-17T00:00:00"/>
    <s v="Pre-Recorded Go van Gogh"/>
    <x v="1"/>
    <s v="YouTube"/>
    <s v="Virtual"/>
    <s v="Virtual"/>
    <n v="1"/>
    <m/>
    <n v="22"/>
    <n v="22"/>
    <m/>
  </r>
  <r>
    <x v="38"/>
    <x v="0"/>
    <d v="2025-09-17T00:00:00"/>
    <d v="2025-09-17T00:00:00"/>
    <s v="Virtual Reading: Joaquín Zihuatanejo In Conversation With Natasha Carrizosa, The Big Texas Author Talk"/>
    <x v="1"/>
    <s v="Deep Vellum"/>
    <m/>
    <m/>
    <n v="75"/>
    <n v="0"/>
    <n v="15"/>
    <n v="15"/>
    <m/>
  </r>
  <r>
    <x v="44"/>
    <x v="2"/>
    <d v="2025-09-17T00:00:00"/>
    <d v="2025-09-17T00:00:00"/>
    <s v="Awaken Creativity Visual Artist Group Central"/>
    <x v="0"/>
    <s v="Central Commons"/>
    <s v="4711 Westside Drive"/>
    <n v="75209"/>
    <n v="1"/>
    <n v="13"/>
    <n v="0"/>
    <n v="13"/>
    <m/>
  </r>
  <r>
    <x v="0"/>
    <x v="0"/>
    <d v="2025-09-17T00:00:00"/>
    <d v="2025-09-17T00:00:00"/>
    <s v="ANMBF Dance Academy Senior Ballet Folklorico 12:30 PM"/>
    <x v="0"/>
    <s v="Anita Martinez Recreation Center"/>
    <s v="3212 N Winnetka Ave, Dallas, TX"/>
    <n v="75212"/>
    <n v="1"/>
    <n v="3"/>
    <n v="0"/>
    <n v="3"/>
    <m/>
  </r>
  <r>
    <x v="0"/>
    <x v="1"/>
    <d v="2025-09-17T00:00:00"/>
    <d v="2025-09-17T00:00:00"/>
    <s v="ANMBF Junior Professional Company"/>
    <x v="0"/>
    <s v="Anita Martinez Recreation Center"/>
    <s v="3212 N Winnetka Ave, Dallas, TX"/>
    <n v="75212"/>
    <n v="1"/>
    <n v="11"/>
    <n v="0"/>
    <n v="11"/>
    <m/>
  </r>
  <r>
    <x v="7"/>
    <x v="0"/>
    <d v="2025-09-17T00:00:00"/>
    <d v="2025-09-17T00:00:00"/>
    <s v="Thriving Minds After School"/>
    <x v="0"/>
    <s v="Prestonwood Montessori at E.D. Walker"/>
    <s v="5700 Wozencraft Dr"/>
    <s v=" 75230"/>
    <n v="1"/>
    <n v="0"/>
    <n v="71"/>
    <n v="71"/>
    <m/>
  </r>
  <r>
    <x v="7"/>
    <x v="0"/>
    <d v="2025-09-17T00:00:00"/>
    <d v="2025-09-17T00:00:00"/>
    <s v="Thriving Minds After School"/>
    <x v="0"/>
    <s v="Lakewood Elementary School"/>
    <s v="3000 Hillbrook St"/>
    <n v="75214"/>
    <n v="1"/>
    <n v="0"/>
    <n v="43"/>
    <n v="43"/>
    <m/>
  </r>
  <r>
    <x v="7"/>
    <x v="0"/>
    <d v="2025-09-17T00:00:00"/>
    <d v="2025-09-17T00:00:00"/>
    <s v="Thriving Minds After School"/>
    <x v="0"/>
    <s v="Rosemont Lower School"/>
    <s v="1919 Stevens Forest Dr"/>
    <n v="75208"/>
    <n v="1"/>
    <n v="0"/>
    <n v="98"/>
    <n v="98"/>
    <m/>
  </r>
  <r>
    <x v="7"/>
    <x v="0"/>
    <d v="2025-09-17T00:00:00"/>
    <d v="2025-09-17T00:00:00"/>
    <s v="Thriving Minds After School"/>
    <x v="0"/>
    <s v="Harry C. Withers Elementary School"/>
    <s v="3959 Northhaven Rd"/>
    <n v="75229"/>
    <n v="1"/>
    <n v="0"/>
    <n v="84"/>
    <n v="84"/>
    <m/>
  </r>
  <r>
    <x v="20"/>
    <x v="6"/>
    <d v="2025-09-17T00:00:00"/>
    <d v="2025-09-30T00:00:00"/>
    <s v="Visible Thoughts: The Visual Language of Morris Yanger"/>
    <x v="0"/>
    <s v="African American Museum"/>
    <s v="3536 Grand Avenue"/>
    <n v="75210"/>
    <n v="11"/>
    <m/>
    <n v="680"/>
    <n v="680"/>
    <m/>
  </r>
  <r>
    <x v="20"/>
    <x v="6"/>
    <d v="2025-09-17T00:00:00"/>
    <d v="2025-09-30T00:00:00"/>
    <s v="Protecting Cultural Memory"/>
    <x v="0"/>
    <s v="African American Museum"/>
    <s v="3536 Grand Avenue"/>
    <n v="75210"/>
    <n v="11"/>
    <m/>
    <n v="680"/>
    <n v="680"/>
    <m/>
  </r>
  <r>
    <x v="20"/>
    <x v="3"/>
    <d v="2025-09-17T00:00:00"/>
    <d v="2025-09-17T00:00:00"/>
    <s v="Opening Reception: Protecting Cultural Memory: A Commitment to the Conservation and Protection of the Art and Archives in the AAMD"/>
    <x v="0"/>
    <s v="African American Museum"/>
    <s v="3536 Grand Avenue"/>
    <n v="75210"/>
    <n v="1"/>
    <m/>
    <n v="280"/>
    <n v="280"/>
    <m/>
  </r>
  <r>
    <x v="48"/>
    <x v="5"/>
    <d v="2025-09-17T00:00:00"/>
    <d v="2025-09-17T00:00:00"/>
    <s v="Pegasus Presents"/>
    <x v="0"/>
    <m/>
    <s v="2527 King St 75215"/>
    <n v="75215"/>
    <n v="1"/>
    <n v="0"/>
    <n v="101"/>
    <n v="101"/>
    <m/>
  </r>
  <r>
    <x v="37"/>
    <x v="0"/>
    <d v="2025-09-17T00:00:00"/>
    <d v="2025-09-17T00:00:00"/>
    <s v="Poetry Stone Soup"/>
    <x v="0"/>
    <s v="Half Price Books "/>
    <s v="5803 Northwest Highway"/>
    <n v="75231"/>
    <n v="1"/>
    <n v="0"/>
    <n v="11"/>
    <n v="11"/>
    <m/>
  </r>
  <r>
    <x v="31"/>
    <x v="5"/>
    <d v="2025-09-17T00:00:00"/>
    <d v="2025-09-17T00:00:00"/>
    <s v="Groundless Ground Performance"/>
    <x v="0"/>
    <s v="Meyerson Symphony Center"/>
    <s v="2301 Flora Street"/>
    <n v="75201"/>
    <n v="1"/>
    <n v="1161"/>
    <n v="100"/>
    <n v="1261"/>
    <m/>
  </r>
  <r>
    <x v="32"/>
    <x v="8"/>
    <d v="2025-09-17T00:00:00"/>
    <d v="2025-09-17T00:00:00"/>
    <s v="USAFF co-presents Sci-Fest series screening of &quot;The Matrix&quot; (presented with the Angelika Dallas)"/>
    <x v="0"/>
    <s v="Angelika Film Center Dallas"/>
    <s v="5321 E Mockingbird Ln"/>
    <n v="75206"/>
    <n v="1"/>
    <n v="52"/>
    <n v="0"/>
    <n v="52"/>
    <m/>
  </r>
  <r>
    <x v="11"/>
    <x v="5"/>
    <d v="2025-09-17T00:00:00"/>
    <d v="2025-09-30T00:00:00"/>
    <s v="Taming of the Shrew Performances"/>
    <x v="0"/>
    <s v="Samuell Grand Amphitheater"/>
    <s v="1500 Tenision PKWY"/>
    <n v="75223"/>
    <n v="9"/>
    <n v="1032"/>
    <n v="570"/>
    <n v="1602"/>
    <m/>
  </r>
  <r>
    <x v="18"/>
    <x v="0"/>
    <d v="2025-09-18T00:00:00"/>
    <d v="2025-09-18T00:00:00"/>
    <s v="Park House - corp party "/>
    <x v="0"/>
    <s v="The Park House"/>
    <s v="100 Highland Park Village Level 3, Dallas, TX 75205"/>
    <n v="75211"/>
    <n v="1"/>
    <n v="0"/>
    <n v="5"/>
    <n v="5"/>
    <m/>
  </r>
  <r>
    <x v="43"/>
    <x v="5"/>
    <d v="2025-09-18T00:00:00"/>
    <d v="2025-09-18T00:00:00"/>
    <s v="Concerts for Seniors - Dallas Area"/>
    <x v="0"/>
    <s v="Westminster Presbyterian Church"/>
    <s v="8200 Devonshire Drive"/>
    <s v="75209"/>
    <n v="1"/>
    <n v="0"/>
    <n v="12"/>
    <n v="12"/>
    <m/>
  </r>
  <r>
    <x v="43"/>
    <x v="5"/>
    <d v="2025-09-18T00:00:00"/>
    <d v="2025-09-18T00:00:00"/>
    <s v="Concerts for Seniors - Dallas Area"/>
    <x v="0"/>
    <s v="Westminster Presbyterian Church"/>
    <s v="8200 Devonshire Drive"/>
    <s v="75209"/>
    <n v="1"/>
    <n v="0"/>
    <n v="12"/>
    <n v="12"/>
    <m/>
  </r>
  <r>
    <x v="43"/>
    <x v="5"/>
    <d v="2025-09-18T00:00:00"/>
    <d v="2025-09-18T00:00:00"/>
    <s v="Concerts for Seniors - Dallas Area"/>
    <x v="0"/>
    <s v="Emerson on Harvest Hill: IL"/>
    <s v="5550 Harvest Hill"/>
    <s v="75230"/>
    <n v="1"/>
    <n v="0"/>
    <n v="32"/>
    <n v="32"/>
    <m/>
  </r>
  <r>
    <x v="43"/>
    <x v="5"/>
    <d v="2025-09-18T00:00:00"/>
    <d v="2025-09-18T00:00:00"/>
    <s v="Concerts for Seniors - Dallas Area"/>
    <x v="0"/>
    <s v="Emerson on Harvest Hill: IL"/>
    <s v="5550 Harvest Hill"/>
    <s v="75230"/>
    <n v="1"/>
    <n v="0"/>
    <n v="32"/>
    <n v="32"/>
    <m/>
  </r>
  <r>
    <x v="16"/>
    <x v="5"/>
    <d v="2025-09-18T00:00:00"/>
    <d v="2025-09-18T00:00:00"/>
    <s v="Arts &amp; Letters Live"/>
    <x v="0"/>
    <s v="Dallas Museum of Art"/>
    <s v="1717 N Harwood"/>
    <n v="75201"/>
    <n v="1"/>
    <n v="357"/>
    <m/>
    <n v="357"/>
    <m/>
  </r>
  <r>
    <x v="16"/>
    <x v="0"/>
    <d v="2025-09-18T00:00:00"/>
    <d v="2025-09-24T00:00:00"/>
    <s v="All Access Art"/>
    <x v="0"/>
    <s v="Dallas Museum of Art"/>
    <s v="1717 N Harwood"/>
    <n v="75201"/>
    <n v="2"/>
    <m/>
    <n v="38"/>
    <n v="38"/>
    <m/>
  </r>
  <r>
    <x v="16"/>
    <x v="0"/>
    <d v="2025-09-18T00:00:00"/>
    <d v="2025-09-18T00:00:00"/>
    <s v="Adult Workshop"/>
    <x v="0"/>
    <s v="Dallas Museum of Art"/>
    <s v="1717 N Harwood"/>
    <n v="75201"/>
    <n v="1"/>
    <m/>
    <n v="21"/>
    <n v="21"/>
    <m/>
  </r>
  <r>
    <x v="7"/>
    <x v="0"/>
    <d v="2025-09-18T00:00:00"/>
    <d v="2025-09-18T00:00:00"/>
    <s v="Business Development"/>
    <x v="1"/>
    <s v="Virtual"/>
    <s v="Virtual"/>
    <s v="Virtual"/>
    <n v="1"/>
    <n v="0"/>
    <n v="2"/>
    <n v="2"/>
    <m/>
  </r>
  <r>
    <x v="44"/>
    <x v="5"/>
    <d v="2025-09-18T00:00:00"/>
    <d v="2025-09-18T00:00:00"/>
    <s v="Art House Sessions"/>
    <x v="0"/>
    <s v="SHM Architects"/>
    <s v="5646 Milton St Suite 900"/>
    <n v="75206"/>
    <n v="1"/>
    <n v="70"/>
    <n v="25"/>
    <n v="95"/>
    <m/>
  </r>
  <r>
    <x v="0"/>
    <x v="1"/>
    <d v="2025-09-18T00:00:00"/>
    <d v="2025-09-18T00:00:00"/>
    <s v="ANMBF Children's Professional Company"/>
    <x v="0"/>
    <s v="Anita Martinez Recreation Center"/>
    <s v="3212 N Winnetka Ave, Dallas, TX"/>
    <n v="75212"/>
    <n v="1"/>
    <n v="16"/>
    <n v="0"/>
    <n v="16"/>
    <m/>
  </r>
  <r>
    <x v="7"/>
    <x v="0"/>
    <d v="2025-09-18T00:00:00"/>
    <d v="2025-09-18T00:00:00"/>
    <s v="Creative Solutions"/>
    <x v="0"/>
    <s v="Medlock"/>
    <s v="1566 E. Langdon Rd"/>
    <n v="75241"/>
    <n v="1"/>
    <n v="0"/>
    <n v="7"/>
    <n v="7"/>
    <m/>
  </r>
  <r>
    <x v="7"/>
    <x v="0"/>
    <d v="2025-09-18T00:00:00"/>
    <d v="2025-09-18T00:00:00"/>
    <s v="Thriving Minds After School"/>
    <x v="0"/>
    <s v="Prestonwood Montessori at E.D. Walker"/>
    <s v="5700 Wozencraft Dr"/>
    <s v=" 75230"/>
    <n v="1"/>
    <n v="0"/>
    <n v="69"/>
    <n v="69"/>
    <m/>
  </r>
  <r>
    <x v="7"/>
    <x v="0"/>
    <d v="2025-09-18T00:00:00"/>
    <d v="2025-09-18T00:00:00"/>
    <s v="Thriving Minds After School"/>
    <x v="0"/>
    <s v="Lakewood Elementary School"/>
    <s v="3000 Hillbrook St"/>
    <n v="75214"/>
    <n v="1"/>
    <n v="0"/>
    <n v="39"/>
    <n v="39"/>
    <m/>
  </r>
  <r>
    <x v="7"/>
    <x v="0"/>
    <d v="2025-09-18T00:00:00"/>
    <d v="2025-09-18T00:00:00"/>
    <s v="Thriving Minds After School"/>
    <x v="0"/>
    <s v="Rosemont Lower School"/>
    <s v="1919 Stevens Forest Dr"/>
    <n v="75208"/>
    <n v="1"/>
    <n v="0"/>
    <n v="96"/>
    <n v="96"/>
    <m/>
  </r>
  <r>
    <x v="7"/>
    <x v="0"/>
    <d v="2025-09-18T00:00:00"/>
    <d v="2025-09-18T00:00:00"/>
    <s v="Thriving Minds After School"/>
    <x v="0"/>
    <s v="Rosemont Upper School"/>
    <s v="719 N Montclair Ave"/>
    <n v="75208"/>
    <n v="1"/>
    <n v="0"/>
    <n v="49"/>
    <n v="49"/>
    <m/>
  </r>
  <r>
    <x v="7"/>
    <x v="0"/>
    <d v="2025-09-18T00:00:00"/>
    <d v="2025-09-18T00:00:00"/>
    <s v="Thriving Minds After School"/>
    <x v="0"/>
    <s v="Harry C. Withers Elementary School"/>
    <s v="3959 Northhaven Rd"/>
    <n v="75229"/>
    <n v="1"/>
    <n v="0"/>
    <n v="94"/>
    <n v="94"/>
    <m/>
  </r>
  <r>
    <x v="9"/>
    <x v="5"/>
    <d v="2025-09-18T00:00:00"/>
    <d v="2025-09-18T00:00:00"/>
    <s v="Payasos.Clowns"/>
    <x v="0"/>
    <s v="Ronald McDonald House of Dallas"/>
    <s v="4707 Bengal St., Dallas"/>
    <n v="75235"/>
    <n v="1"/>
    <n v="32"/>
    <m/>
    <n v="32"/>
    <m/>
  </r>
  <r>
    <x v="19"/>
    <x v="9"/>
    <d v="2025-09-18T00:00:00"/>
    <d v="2025-09-18T00:00:00"/>
    <s v="Theater Tour"/>
    <x v="0"/>
    <s v="Forest Theater"/>
    <s v="1920 Martin Luther King Jr. Blvd."/>
    <n v="75215"/>
    <n v="1"/>
    <n v="0"/>
    <n v="1"/>
    <n v="1"/>
    <m/>
  </r>
  <r>
    <x v="22"/>
    <x v="3"/>
    <d v="2025-09-18T00:00:00"/>
    <d v="2025-09-18T00:00:00"/>
    <s v="Yoga in the Garden"/>
    <x v="0"/>
    <s v="Nasher Sculpture Center"/>
    <s v="2001 Flora St. "/>
    <n v="75201"/>
    <n v="1"/>
    <n v="25"/>
    <m/>
    <n v="25"/>
    <m/>
  </r>
  <r>
    <x v="24"/>
    <x v="0"/>
    <d v="2025-09-18T00:00:00"/>
    <d v="2025-09-18T00:00:00"/>
    <s v="Family Science Night: Perot Museum Exhibits"/>
    <x v="0"/>
    <s v="Winnetka Elementary School"/>
    <s v="1151 South Edgefield Avenue"/>
    <s v="75208"/>
    <n v="1"/>
    <m/>
    <n v="466"/>
    <n v="466"/>
    <m/>
  </r>
  <r>
    <x v="24"/>
    <x v="0"/>
    <d v="2025-09-18T00:00:00"/>
    <d v="2025-09-18T00:00:00"/>
    <s v="TECH Truck "/>
    <x v="0"/>
    <s v="TW Brown Middle School"/>
    <s v="3333 Sprague Dr"/>
    <n v="75233"/>
    <n v="1"/>
    <n v="0"/>
    <n v="25"/>
    <n v="25"/>
    <m/>
  </r>
  <r>
    <x v="47"/>
    <x v="3"/>
    <d v="2025-09-18T00:00:00"/>
    <d v="2025-09-18T00:00:00"/>
    <s v="Booth at Fiesta de Xochipilli"/>
    <x v="0"/>
    <s v="MiBarrio214"/>
    <s v="4105 Urban Ave. #100 Dallas, TX"/>
    <n v="75227"/>
    <n v="1"/>
    <n v="0"/>
    <n v="100"/>
    <n v="100"/>
    <m/>
  </r>
  <r>
    <x v="46"/>
    <x v="5"/>
    <d v="2025-09-18T00:00:00"/>
    <d v="2025-09-28T00:00:00"/>
    <s v="Betty's Notebook"/>
    <x v="0"/>
    <s v="Eisemann Center"/>
    <s v="2351 Performance Dr"/>
    <n v="75082"/>
    <n v="16"/>
    <n v="187"/>
    <n v="216"/>
    <n v="403"/>
    <m/>
  </r>
  <r>
    <x v="30"/>
    <x v="5"/>
    <d v="2025-09-18T00:00:00"/>
    <d v="2025-09-28T00:00:00"/>
    <s v="The Niceties"/>
    <x v="0"/>
    <s v="Theatre Too"/>
    <s v="2688 Laclede #120"/>
    <n v="76012"/>
    <n v="8"/>
    <n v="174"/>
    <n v="130"/>
    <n v="304"/>
    <m/>
  </r>
  <r>
    <x v="30"/>
    <x v="6"/>
    <d v="2025-09-18T00:00:00"/>
    <d v="2025-09-30T00:00:00"/>
    <s v="Charmain Rule Exhibit (paintings)"/>
    <x v="0"/>
    <s v="Theatre Three Gallery Lobby"/>
    <s v="2688 Laclede #120"/>
    <n v="76012"/>
    <n v="10"/>
    <n v="0"/>
    <n v="351"/>
    <n v="351"/>
    <m/>
  </r>
  <r>
    <x v="18"/>
    <x v="5"/>
    <d v="2025-09-19T00:00:00"/>
    <d v="2025-09-19T00:00:00"/>
    <s v="Oak Cliff Ladies HH / Tech Party"/>
    <x v="0"/>
    <s v="La Cantera Arts Conservatory"/>
    <s v="1050 N Westmoreland #328"/>
    <n v="75219"/>
    <n v="1"/>
    <n v="0"/>
    <n v="47"/>
    <n v="47"/>
    <m/>
  </r>
  <r>
    <x v="16"/>
    <x v="0"/>
    <d v="2025-09-19T00:00:00"/>
    <d v="2025-09-19T00:00:00"/>
    <s v="Travis Partnership"/>
    <x v="0"/>
    <s v="William B. Travis TAG Academy"/>
    <s v="3001 McKinney Ave"/>
    <n v="75204"/>
    <n v="4"/>
    <m/>
    <n v="96"/>
    <n v="96"/>
    <m/>
  </r>
  <r>
    <x v="16"/>
    <x v="0"/>
    <d v="2025-09-19T00:00:00"/>
    <d v="2025-09-19T00:00:00"/>
    <s v="Go van Gogh"/>
    <x v="0"/>
    <s v="William B. Travis TAG Academy"/>
    <s v="3001 McKinney Ave"/>
    <n v="75204"/>
    <n v="4"/>
    <m/>
    <n v="96"/>
    <n v="96"/>
    <m/>
  </r>
  <r>
    <x v="48"/>
    <x v="3"/>
    <d v="2025-09-19T00:00:00"/>
    <d v="2025-09-19T00:00:00"/>
    <s v="Pegasus Presents"/>
    <x v="1"/>
    <s v="Zoom"/>
    <s v="-"/>
    <s v="-"/>
    <n v="1"/>
    <n v="0"/>
    <n v="7"/>
    <n v="7"/>
    <m/>
  </r>
  <r>
    <x v="7"/>
    <x v="0"/>
    <d v="2025-09-19T00:00:00"/>
    <d v="2025-09-19T00:00:00"/>
    <s v="Dave &amp; Busters"/>
    <x v="1"/>
    <s v="Virtual"/>
    <s v="Virtual"/>
    <s v="Virtual"/>
    <n v="1"/>
    <n v="0"/>
    <n v="2"/>
    <n v="2"/>
    <m/>
  </r>
  <r>
    <x v="7"/>
    <x v="0"/>
    <d v="2025-09-19T00:00:00"/>
    <d v="2025-09-19T00:00:00"/>
    <s v="Business Development"/>
    <x v="1"/>
    <s v="Virtual"/>
    <s v="Virtual"/>
    <s v="Virtual"/>
    <n v="1"/>
    <n v="0"/>
    <n v="2"/>
    <n v="2"/>
    <m/>
  </r>
  <r>
    <x v="7"/>
    <x v="0"/>
    <d v="2025-09-19T00:00:00"/>
    <d v="2025-09-19T00:00:00"/>
    <s v="Creative Solutions"/>
    <x v="0"/>
    <s v="Medlock"/>
    <s v="1566 E. Langdon Rd"/>
    <n v="75241"/>
    <n v="1"/>
    <n v="0"/>
    <n v="7"/>
    <n v="7"/>
    <m/>
  </r>
  <r>
    <x v="7"/>
    <x v="0"/>
    <d v="2025-09-19T00:00:00"/>
    <d v="2025-09-19T00:00:00"/>
    <s v="Thriving Minds After School"/>
    <x v="0"/>
    <s v="Prestonwood Montessori at E.D. Walker"/>
    <s v="5700 Wozencraft Dr"/>
    <s v=" 75230"/>
    <n v="1"/>
    <n v="0"/>
    <n v="52"/>
    <n v="52"/>
    <m/>
  </r>
  <r>
    <x v="7"/>
    <x v="0"/>
    <d v="2025-09-19T00:00:00"/>
    <d v="2025-09-19T00:00:00"/>
    <s v="Thriving Minds After School"/>
    <x v="0"/>
    <s v="Lakewood Elementary School"/>
    <s v="3000 Hillbrook St"/>
    <n v="75214"/>
    <n v="1"/>
    <n v="0"/>
    <n v="32"/>
    <n v="32"/>
    <m/>
  </r>
  <r>
    <x v="7"/>
    <x v="0"/>
    <d v="2025-09-19T00:00:00"/>
    <d v="2025-09-19T00:00:00"/>
    <s v="Thriving Minds After School"/>
    <x v="0"/>
    <s v="Rosemont Lower School"/>
    <s v="1919 Stevens Forest Dr"/>
    <n v="75208"/>
    <n v="1"/>
    <n v="0"/>
    <n v="87"/>
    <n v="87"/>
    <m/>
  </r>
  <r>
    <x v="7"/>
    <x v="0"/>
    <d v="2025-09-19T00:00:00"/>
    <d v="2025-09-19T00:00:00"/>
    <s v="Thriving Minds After School"/>
    <x v="0"/>
    <s v="Rosemont Upper School"/>
    <s v="719 N Montclair Ave"/>
    <n v="75208"/>
    <n v="1"/>
    <n v="0"/>
    <n v="47"/>
    <n v="47"/>
    <m/>
  </r>
  <r>
    <x v="7"/>
    <x v="0"/>
    <d v="2025-09-19T00:00:00"/>
    <d v="2025-09-19T00:00:00"/>
    <s v="Thriving Minds After School"/>
    <x v="0"/>
    <s v="Harry C. Withers Elementary School"/>
    <s v="3959 Northhaven Rd"/>
    <n v="75229"/>
    <n v="1"/>
    <n v="0"/>
    <n v="94"/>
    <n v="94"/>
    <m/>
  </r>
  <r>
    <x v="9"/>
    <x v="5"/>
    <d v="2025-09-19T00:00:00"/>
    <d v="2025-09-19T00:00:00"/>
    <s v="Mojigangas"/>
    <x v="0"/>
    <s v="Wellmed Senior "/>
    <s v="3107 W Camp Wisdom Rd. Dallas"/>
    <n v="75237"/>
    <n v="1"/>
    <n v="57"/>
    <m/>
    <n v="57"/>
    <m/>
  </r>
  <r>
    <x v="14"/>
    <x v="0"/>
    <d v="2025-09-19T00:00:00"/>
    <d v="2025-09-19T00:00:00"/>
    <s v="Gallery Talk"/>
    <x v="0"/>
    <s v="The Sixth Floor Museum at Dealey Plaza"/>
    <s v="411 Elm Street"/>
    <n v="75202"/>
    <n v="1"/>
    <n v="24"/>
    <n v="0"/>
    <n v="24"/>
    <m/>
  </r>
  <r>
    <x v="22"/>
    <x v="9"/>
    <d v="2025-09-19T00:00:00"/>
    <d v="2025-09-20T00:00:00"/>
    <s v="Guided Tour: UTA"/>
    <x v="0"/>
    <s v="UTA"/>
    <m/>
    <m/>
    <m/>
    <m/>
    <n v="17"/>
    <n v="17"/>
    <m/>
  </r>
  <r>
    <x v="22"/>
    <x v="5"/>
    <d v="2025-09-19T00:00:00"/>
    <d v="2025-09-19T00:00:00"/>
    <s v="til Midnight at the Nasher"/>
    <x v="0"/>
    <s v="Nasher Sculpture Center"/>
    <s v="2001 Flora St. "/>
    <n v="75201"/>
    <n v="1"/>
    <m/>
    <n v="3255"/>
    <n v="3255"/>
    <m/>
  </r>
  <r>
    <x v="24"/>
    <x v="0"/>
    <d v="2025-09-19T00:00:00"/>
    <d v="2025-09-19T00:00:00"/>
    <s v="Onsite Lab: Engineers, Assemble!"/>
    <x v="0"/>
    <s v="Perot Museum of Nature and Science"/>
    <s v="2201 N Field Street"/>
    <n v="75202"/>
    <n v="3"/>
    <n v="86"/>
    <n v="12"/>
    <n v="98"/>
    <m/>
  </r>
  <r>
    <x v="24"/>
    <x v="0"/>
    <d v="2025-09-19T00:00:00"/>
    <d v="2025-09-19T00:00:00"/>
    <s v="Outreach Lab: What's the Matter"/>
    <x v="0"/>
    <s v="Uplift White Rock Hills Preparatory"/>
    <s v="7370 Valleyglen Drive"/>
    <s v="75228"/>
    <n v="3"/>
    <m/>
    <n v="93"/>
    <n v="93"/>
    <m/>
  </r>
  <r>
    <x v="41"/>
    <x v="0"/>
    <d v="2025-09-19T00:00:00"/>
    <d v="2025-09-19T00:00:00"/>
    <s v="PatioLive!"/>
    <x v="0"/>
    <s v="Lenwood Nursing &amp; Rehab"/>
    <s v="8017 W Virginia Drive"/>
    <n v="75237"/>
    <n v="1"/>
    <m/>
    <n v="16"/>
    <n v="16"/>
    <m/>
  </r>
  <r>
    <x v="41"/>
    <x v="0"/>
    <d v="2025-09-19T00:00:00"/>
    <d v="2025-09-19T00:00:00"/>
    <s v="PatioLive!"/>
    <x v="0"/>
    <s v="Belmont Senior Living"/>
    <s v="3535 N Hall Street"/>
    <n v="75219"/>
    <n v="1"/>
    <m/>
    <n v="14"/>
    <n v="14"/>
    <m/>
  </r>
  <r>
    <x v="18"/>
    <x v="5"/>
    <d v="2025-09-20T00:00:00"/>
    <d v="2025-09-20T00:00:00"/>
    <s v="CAP Waters @ The Sound Coppell"/>
    <x v="0"/>
    <s v="Fiesta at tHe sound"/>
    <s v="3203 Mulberry Hill Rd, Coppell, TX "/>
    <n v="75019"/>
    <n v="1"/>
    <m/>
    <n v="520"/>
    <n v="520"/>
    <m/>
  </r>
  <r>
    <x v="16"/>
    <x v="8"/>
    <d v="2025-09-20T00:00:00"/>
    <d v="2025-09-20T00:00:00"/>
    <s v="Hispanic Heritage Month"/>
    <x v="0"/>
    <s v="Dallas Museum of Art"/>
    <s v="1717 N Harwood"/>
    <n v="75201"/>
    <n v="1"/>
    <m/>
    <n v="400"/>
    <n v="400"/>
    <m/>
  </r>
  <r>
    <x v="16"/>
    <x v="0"/>
    <d v="2025-09-20T00:00:00"/>
    <d v="2025-09-20T00:00:00"/>
    <s v="Art Kits"/>
    <x v="0"/>
    <s v="Dallas Public Library - West Branch"/>
    <s v="2332 Singleton Blvd"/>
    <n v="75212"/>
    <n v="1"/>
    <m/>
    <n v="150"/>
    <n v="150"/>
    <m/>
  </r>
  <r>
    <x v="0"/>
    <x v="5"/>
    <d v="2025-09-20T00:00:00"/>
    <d v="2025-09-20T00:00:00"/>
    <s v="Celebrando Dallas con AARP"/>
    <x v="0"/>
    <s v="Anita Martinez Recreation Center"/>
    <s v="3212 N Winnetka Ave, Dallas, TX"/>
    <n v="75212"/>
    <n v="1"/>
    <n v="0"/>
    <n v="80"/>
    <n v="80"/>
    <m/>
  </r>
  <r>
    <x v="2"/>
    <x v="0"/>
    <d v="2025-09-20T00:00:00"/>
    <d v="2025-09-20T00:00:00"/>
    <s v="Mapping the In-Between w/ Chukwudi Ukonne"/>
    <x v="0"/>
    <s v="Arts Mission Oak Cliff"/>
    <s v="410 S Windomere Ave"/>
    <n v="75208"/>
    <n v="1"/>
    <n v="2"/>
    <m/>
    <n v="2"/>
    <m/>
  </r>
  <r>
    <x v="7"/>
    <x v="0"/>
    <d v="2025-09-20T00:00:00"/>
    <d v="2025-09-20T00:00:00"/>
    <s v="The Fellowship Initiative Dallas"/>
    <x v="0"/>
    <s v="Big Thought HQ"/>
    <s v="1409 Botham Jean Blvd., Suite 1015"/>
    <n v="75215"/>
    <n v="1"/>
    <n v="0"/>
    <n v="22"/>
    <n v="22"/>
    <m/>
  </r>
  <r>
    <x v="9"/>
    <x v="0"/>
    <d v="2025-09-20T00:00:00"/>
    <d v="2025-09-20T00:00:00"/>
    <s v="Senior Movement"/>
    <x v="0"/>
    <s v="North Oak Cliff Branch Library"/>
    <s v="302 W 10th St. Dallas"/>
    <n v="75208"/>
    <n v="1"/>
    <n v="3"/>
    <m/>
    <n v="3"/>
    <m/>
  </r>
  <r>
    <x v="48"/>
    <x v="0"/>
    <d v="2025-09-20T00:00:00"/>
    <d v="2025-09-20T00:00:00"/>
    <s v="Multimedia Apprenticeship Program (MAP)"/>
    <x v="0"/>
    <s v="Volunteer Now"/>
    <s v="2800 Live Oak St"/>
    <n v="75204"/>
    <n v="1"/>
    <n v="0"/>
    <n v="28"/>
    <n v="28"/>
    <m/>
  </r>
  <r>
    <x v="23"/>
    <x v="5"/>
    <d v="2025-09-20T00:00:00"/>
    <d v="2025-09-20T00:00:00"/>
    <s v="Vienna &amp; Madrid: Haydn, Mozart &amp; Courcelle"/>
    <x v="0"/>
    <s v="Christ the King Catholic Church"/>
    <s v="8017 Preston Rd"/>
    <n v="75225"/>
    <n v="1"/>
    <n v="123"/>
    <n v="35"/>
    <n v="158"/>
    <m/>
  </r>
  <r>
    <x v="49"/>
    <x v="1"/>
    <d v="2025-09-20T00:00:00"/>
    <d v="2025-09-20T00:00:00"/>
    <s v="Bandan Koro Rehearsal "/>
    <x v="0"/>
    <s v="Sammons Center for the Arts"/>
    <s v="3630 Harry Hines Blvd"/>
    <n v="75219"/>
    <n v="1"/>
    <n v="0"/>
    <n v="20"/>
    <n v="20"/>
    <m/>
  </r>
  <r>
    <x v="49"/>
    <x v="0"/>
    <d v="2025-09-20T00:00:00"/>
    <d v="2025-09-20T00:00:00"/>
    <s v="BK Saturdays - Bandan Koro Community Class "/>
    <x v="0"/>
    <s v="Sammons Center for the Arts"/>
    <s v="3630 Harry Hines Blvd"/>
    <n v="75219"/>
    <n v="1"/>
    <n v="0"/>
    <n v="45"/>
    <n v="45"/>
    <m/>
  </r>
  <r>
    <x v="37"/>
    <x v="0"/>
    <d v="2025-09-20T00:00:00"/>
    <d v="2025-09-20T00:00:00"/>
    <s v="2425-198A Lyceum Series with April Sojourner Truth Walker: Re-imaging Urban Revitalization through haiku"/>
    <x v="0"/>
    <s v="The Writer's Garret"/>
    <s v="215 S. Tyler St."/>
    <n v="75208"/>
    <n v="1"/>
    <n v="0"/>
    <n v="11"/>
    <n v="11"/>
    <m/>
  </r>
  <r>
    <x v="9"/>
    <x v="1"/>
    <d v="2025-09-21T00:00:00"/>
    <d v="2025-09-21T00:00:00"/>
    <s v="Escultures del Aire"/>
    <x v="0"/>
    <s v="Dallas Children's Theatre"/>
    <s v="5938 Skillman St. Dallas"/>
    <n v="75231"/>
    <n v="1"/>
    <n v="16"/>
    <m/>
    <n v="16"/>
    <m/>
  </r>
  <r>
    <x v="39"/>
    <x v="1"/>
    <d v="2025-09-21T00:00:00"/>
    <d v="2025-09-21T00:00:00"/>
    <s v="Ensemble Rehearsals"/>
    <x v="0"/>
    <s v="Sammons Center for the Arts"/>
    <s v="3630 Harry Hines Blvd."/>
    <n v="75219"/>
    <n v="6"/>
    <n v="316"/>
    <n v="43"/>
    <n v="359"/>
    <m/>
  </r>
  <r>
    <x v="39"/>
    <x v="1"/>
    <d v="2025-09-21T00:00:00"/>
    <d v="2025-09-21T00:00:00"/>
    <s v="Ensemble Rehearsals"/>
    <x v="0"/>
    <s v="Meyerson Symphony Center"/>
    <s v="2301 Flora St."/>
    <n v="75201"/>
    <n v="2"/>
    <n v="19"/>
    <n v="5"/>
    <n v="24"/>
    <m/>
  </r>
  <r>
    <x v="22"/>
    <x v="3"/>
    <d v="2025-09-21T00:00:00"/>
    <d v="2025-09-21T00:00:00"/>
    <s v="Guided Meditation and Public Talk"/>
    <x v="0"/>
    <s v="Nasher Sculpture Center"/>
    <s v="2001 Flora St. "/>
    <n v="75201"/>
    <n v="1"/>
    <n v="84"/>
    <m/>
    <n v="84"/>
    <m/>
  </r>
  <r>
    <x v="22"/>
    <x v="0"/>
    <d v="2025-09-21T00:00:00"/>
    <d v="2025-09-21T00:00:00"/>
    <s v="Access program: Hopekids"/>
    <x v="0"/>
    <s v="Nasher Sculpture Center"/>
    <s v="2001 Flora St. "/>
    <n v="75201"/>
    <n v="1"/>
    <m/>
    <n v="25"/>
    <n v="25"/>
    <m/>
  </r>
  <r>
    <x v="48"/>
    <x v="0"/>
    <d v="2025-09-21T00:00:00"/>
    <d v="2025-09-21T00:00:00"/>
    <s v="Multimedia Apprenticeship Program (MAP)"/>
    <x v="0"/>
    <s v="EOV Location"/>
    <s v="2600 N Stemmons Fwy"/>
    <n v="75207"/>
    <n v="1"/>
    <n v="0"/>
    <n v="15"/>
    <n v="15"/>
    <m/>
  </r>
  <r>
    <x v="0"/>
    <x v="0"/>
    <d v="2025-09-22T00:00:00"/>
    <d v="2025-09-22T00:00:00"/>
    <s v="Discovery Mondays"/>
    <x v="1"/>
    <s v="Zoom"/>
    <s v="Online"/>
    <m/>
    <n v="1"/>
    <n v="0"/>
    <n v="85"/>
    <n v="85"/>
    <m/>
  </r>
  <r>
    <x v="43"/>
    <x v="5"/>
    <d v="2025-09-22T00:00:00"/>
    <d v="2025-09-22T00:00:00"/>
    <s v="Concerts For Head Start - Dallas"/>
    <x v="0"/>
    <s v="The da Vinci School"/>
    <s v="10909 Midway Rd."/>
    <s v="75229"/>
    <n v="1"/>
    <n v="0"/>
    <n v="80"/>
    <n v="80"/>
    <m/>
  </r>
  <r>
    <x v="43"/>
    <x v="5"/>
    <d v="2025-09-22T00:00:00"/>
    <d v="2025-09-22T00:00:00"/>
    <s v="Concerts For Head Start - Dallas"/>
    <x v="0"/>
    <s v="The da Vinci School"/>
    <s v="10909 Midway Rd."/>
    <s v="75229"/>
    <n v="1"/>
    <n v="0"/>
    <n v="80"/>
    <n v="80"/>
    <m/>
  </r>
  <r>
    <x v="16"/>
    <x v="0"/>
    <d v="2025-09-22T00:00:00"/>
    <d v="2025-09-22T00:00:00"/>
    <s v="Moroles Partnership"/>
    <x v="0"/>
    <s v="Jesus Moroles Expressive Arts Vanguard"/>
    <s v="1400 Walmsley Ave"/>
    <n v="75208"/>
    <n v="1"/>
    <m/>
    <n v="17"/>
    <n v="17"/>
    <m/>
  </r>
  <r>
    <x v="16"/>
    <x v="5"/>
    <d v="2025-09-22T00:00:00"/>
    <d v="2025-09-22T00:00:00"/>
    <s v="Docent Program"/>
    <x v="0"/>
    <s v="Dallas Museum of Art"/>
    <s v="1717 N Harwood"/>
    <n v="75201"/>
    <n v="1"/>
    <m/>
    <n v="25"/>
    <n v="25"/>
    <m/>
  </r>
  <r>
    <x v="7"/>
    <x v="0"/>
    <d v="2025-09-22T00:00:00"/>
    <d v="2025-09-22T00:00:00"/>
    <s v="DOC Cares / Dreams Experience Academy"/>
    <x v="1"/>
    <s v="Virtual"/>
    <s v="Virtual"/>
    <s v="Virtual"/>
    <n v="1"/>
    <n v="0"/>
    <n v="1"/>
    <n v="1"/>
    <m/>
  </r>
  <r>
    <x v="7"/>
    <x v="0"/>
    <d v="2025-09-22T00:00:00"/>
    <d v="2025-09-22T00:00:00"/>
    <s v="DOC Cares / Dreams Experience Academy"/>
    <x v="1"/>
    <s v="Virtual"/>
    <s v="Virtual"/>
    <s v="Virtual"/>
    <n v="1"/>
    <n v="0"/>
    <n v="1"/>
    <n v="1"/>
    <m/>
  </r>
  <r>
    <x v="1"/>
    <x v="0"/>
    <d v="2025-09-22T00:00:00"/>
    <d v="2025-09-29T00:00:00"/>
    <s v="Streamliners Enrichment "/>
    <x v="0"/>
    <s v="Bayles Elementray (DISD)"/>
    <s v="2444 Telegraph Ave, Dallas, TX "/>
    <n v="75228"/>
    <n v="12"/>
    <m/>
    <n v="245"/>
    <n v="245"/>
    <m/>
  </r>
  <r>
    <x v="5"/>
    <x v="2"/>
    <d v="2025-09-22T00:00:00"/>
    <d v="2025-09-27T00:00:00"/>
    <s v="BNTC Classes"/>
    <x v="0"/>
    <s v="BNT Studios"/>
    <s v="10675 E. Northwest Higway, Suite 2400"/>
    <n v="75238"/>
    <n v="18"/>
    <n v="52"/>
    <n v="15"/>
    <n v="67"/>
    <m/>
  </r>
  <r>
    <x v="5"/>
    <x v="2"/>
    <d v="2025-09-22T00:00:00"/>
    <d v="2025-09-27T00:00:00"/>
    <s v="Trainee Program"/>
    <x v="0"/>
    <s v="BNT Studios"/>
    <s v="10675 E. Northwest Higway, Suite 2400"/>
    <n v="75238"/>
    <n v="10"/>
    <n v="13"/>
    <n v="13"/>
    <n v="26"/>
    <m/>
  </r>
  <r>
    <x v="5"/>
    <x v="1"/>
    <d v="2025-09-22T00:00:00"/>
    <d v="2025-09-27T00:00:00"/>
    <s v="Company Rehearsals"/>
    <x v="0"/>
    <s v="BNT Studios"/>
    <s v="10675 E. Northwest Higway, Suite 2400"/>
    <n v="75238"/>
    <n v="6"/>
    <n v="0"/>
    <n v="28"/>
    <n v="28"/>
    <m/>
  </r>
  <r>
    <x v="7"/>
    <x v="0"/>
    <d v="2025-09-22T00:00:00"/>
    <d v="2025-09-22T00:00:00"/>
    <s v="SMU FACE"/>
    <x v="0"/>
    <s v="Meadows School of the Arts"/>
    <s v="6101 Bishop Blvd"/>
    <n v="75205"/>
    <n v="1"/>
    <n v="0"/>
    <n v="14"/>
    <n v="14"/>
    <m/>
  </r>
  <r>
    <x v="7"/>
    <x v="0"/>
    <d v="2025-09-22T00:00:00"/>
    <d v="2025-09-22T00:00:00"/>
    <s v="SMU FACE"/>
    <x v="0"/>
    <s v="Meadows School of the Arts"/>
    <s v="6101 Bishop Blvd"/>
    <n v="75205"/>
    <n v="1"/>
    <n v="0"/>
    <n v="14"/>
    <n v="14"/>
    <m/>
  </r>
  <r>
    <x v="7"/>
    <x v="0"/>
    <d v="2025-09-22T00:00:00"/>
    <d v="2025-09-22T00:00:00"/>
    <s v="Thriving Minds After School"/>
    <x v="0"/>
    <s v="Prestonwood Montessori at E.D. Walker"/>
    <s v="5700 Wozencraft Dr"/>
    <s v=" 75230"/>
    <n v="1"/>
    <n v="0"/>
    <n v="64"/>
    <n v="64"/>
    <m/>
  </r>
  <r>
    <x v="7"/>
    <x v="0"/>
    <d v="2025-09-22T00:00:00"/>
    <d v="2025-09-22T00:00:00"/>
    <s v="Thriving Minds After School"/>
    <x v="0"/>
    <s v="Lakewood Elementary School"/>
    <s v="3000 Hillbrook St"/>
    <n v="75214"/>
    <n v="1"/>
    <n v="0"/>
    <n v="35"/>
    <n v="35"/>
    <m/>
  </r>
  <r>
    <x v="7"/>
    <x v="0"/>
    <d v="2025-09-22T00:00:00"/>
    <d v="2025-09-22T00:00:00"/>
    <s v="Thriving Minds After School"/>
    <x v="0"/>
    <s v="Rosemont Lower School"/>
    <s v="1919 Stevens Forest Dr"/>
    <n v="75208"/>
    <n v="1"/>
    <n v="0"/>
    <n v="94"/>
    <n v="94"/>
    <m/>
  </r>
  <r>
    <x v="7"/>
    <x v="0"/>
    <d v="2025-09-22T00:00:00"/>
    <d v="2025-09-22T00:00:00"/>
    <s v="Thriving Minds After School"/>
    <x v="0"/>
    <s v="Rosemont Upper School"/>
    <s v="719 N Montclair Ave"/>
    <n v="75208"/>
    <n v="1"/>
    <n v="0"/>
    <n v="43"/>
    <n v="43"/>
    <m/>
  </r>
  <r>
    <x v="7"/>
    <x v="0"/>
    <d v="2025-09-22T00:00:00"/>
    <d v="2025-09-22T00:00:00"/>
    <s v="Thriving Minds After School"/>
    <x v="0"/>
    <s v="Harry C. Withers Elementary School"/>
    <s v="3959 Northhaven Rd"/>
    <n v="75229"/>
    <n v="1"/>
    <n v="0"/>
    <n v="81"/>
    <n v="81"/>
    <m/>
  </r>
  <r>
    <x v="9"/>
    <x v="1"/>
    <d v="2025-09-22T00:00:00"/>
    <d v="2025-09-22T00:00:00"/>
    <s v="Escultures del Aire"/>
    <x v="0"/>
    <s v="Latino Cultural Center"/>
    <s v="2600 Live Oak, Dallas"/>
    <n v="75204"/>
    <n v="1"/>
    <n v="16"/>
    <m/>
    <n v="16"/>
    <m/>
  </r>
  <r>
    <x v="45"/>
    <x v="1"/>
    <d v="2025-09-22T00:00:00"/>
    <d v="2025-09-22T00:00:00"/>
    <s v="Regular Rehearsal"/>
    <x v="0"/>
    <s v="Lover's Lane UMC"/>
    <s v="9200 Inwood Rd"/>
    <n v="75220"/>
    <n v="1"/>
    <m/>
    <n v="140"/>
    <n v="140"/>
    <m/>
  </r>
  <r>
    <x v="30"/>
    <x v="0"/>
    <d v="2025-09-22T00:00:00"/>
    <d v="2025-09-22T00:00:00"/>
    <s v="Fight Night (stage combat training)"/>
    <x v="0"/>
    <s v="Norma Young Arena Stage"/>
    <s v="2688 Laclede #120"/>
    <n v="76012"/>
    <n v="1"/>
    <n v="9"/>
    <n v="0"/>
    <n v="9"/>
    <m/>
  </r>
  <r>
    <x v="32"/>
    <x v="8"/>
    <d v="2025-09-22T00:00:00"/>
    <d v="2025-09-22T00:00:00"/>
    <s v="USAFF co-presents Musical Mondays series screening of &quot;Cabaret&quot; (presented with the Angelika Dallas)"/>
    <x v="0"/>
    <s v="Angelika Film Center Dallas"/>
    <s v="5321 E Mockingbird Ln"/>
    <n v="75206"/>
    <n v="1"/>
    <n v="73"/>
    <n v="0"/>
    <n v="73"/>
    <m/>
  </r>
  <r>
    <x v="18"/>
    <x v="0"/>
    <d v="2025-09-23T00:00:00"/>
    <d v="2025-09-23T00:00:00"/>
    <s v="CAP Julia Only - Louise Wolff Kahn Elementary School"/>
    <x v="0"/>
    <s v=" Louise Wolff Kahn Elementary School"/>
    <s v="610 N. Franklin St."/>
    <n v="75211"/>
    <n v="1"/>
    <m/>
    <n v="12"/>
    <n v="12"/>
    <m/>
  </r>
  <r>
    <x v="0"/>
    <x v="0"/>
    <d v="2025-09-23T00:00:00"/>
    <d v="2025-09-23T00:00:00"/>
    <s v="Culinary Tuesdays"/>
    <x v="1"/>
    <s v="Zoom"/>
    <s v="Online"/>
    <m/>
    <n v="1"/>
    <n v="0"/>
    <n v="85"/>
    <n v="85"/>
    <m/>
  </r>
  <r>
    <x v="0"/>
    <x v="0"/>
    <d v="2025-09-23T00:00:00"/>
    <d v="2025-09-23T00:00:00"/>
    <s v="Zumba Gold"/>
    <x v="1"/>
    <s v="Zoom"/>
    <s v="Online"/>
    <m/>
    <n v="1"/>
    <n v="0"/>
    <n v="1550"/>
    <n v="1550"/>
    <m/>
  </r>
  <r>
    <x v="16"/>
    <x v="0"/>
    <d v="2025-09-23T00:00:00"/>
    <d v="2025-09-23T00:00:00"/>
    <s v="Meaningful Moments"/>
    <x v="0"/>
    <s v="Nasher Sculpture Center"/>
    <s v="2001 Flora St, Dallas, TX, 75201"/>
    <n v="75201"/>
    <n v="1"/>
    <m/>
    <n v="16"/>
    <n v="16"/>
    <m/>
  </r>
  <r>
    <x v="37"/>
    <x v="0"/>
    <d v="2025-09-23T00:00:00"/>
    <d v="2025-09-23T00:00:00"/>
    <s v="2425-102A Cancer Support North Texas"/>
    <x v="1"/>
    <s v="Virtual"/>
    <s v="Virtual"/>
    <s v="Virtual"/>
    <n v="1"/>
    <n v="0"/>
    <n v="10"/>
    <n v="10"/>
    <m/>
  </r>
  <r>
    <x v="7"/>
    <x v="0"/>
    <d v="2025-09-23T00:00:00"/>
    <d v="2025-09-23T00:00:00"/>
    <s v="D8/ADSY - Multi/All Clients"/>
    <x v="1"/>
    <s v="Virtual"/>
    <s v="Virtual"/>
    <s v="Virtual"/>
    <n v="1"/>
    <n v="0"/>
    <n v="2"/>
    <n v="2"/>
    <m/>
  </r>
  <r>
    <x v="0"/>
    <x v="0"/>
    <d v="2025-09-23T00:00:00"/>
    <d v="2025-09-23T00:00:00"/>
    <s v="Culinary Tuesdays"/>
    <x v="0"/>
    <s v="Anita Martinez Recreation Center"/>
    <s v="3212 N Winnetka Ave, Dallas, TX"/>
    <n v="75212"/>
    <n v="1"/>
    <n v="0"/>
    <n v="5"/>
    <n v="5"/>
    <m/>
  </r>
  <r>
    <x v="0"/>
    <x v="1"/>
    <d v="2025-09-23T00:00:00"/>
    <d v="2025-09-23T00:00:00"/>
    <s v="ANMBF Professional Ballet Folklorico Company"/>
    <x v="0"/>
    <s v="Anita Martinez Recreation Center"/>
    <s v="3212 N Winnetka Ave, Dallas, TX"/>
    <n v="75212"/>
    <n v="1"/>
    <n v="11"/>
    <n v="0"/>
    <n v="11"/>
    <m/>
  </r>
  <r>
    <x v="7"/>
    <x v="0"/>
    <d v="2025-09-23T00:00:00"/>
    <d v="2025-09-23T00:00:00"/>
    <s v="Thriving Minds After School"/>
    <x v="0"/>
    <s v="Prestonwood Montessori at E.D. Walker"/>
    <s v="5700 Wozencraft Dr"/>
    <s v=" 75230"/>
    <n v="1"/>
    <n v="0"/>
    <n v="67"/>
    <n v="67"/>
    <m/>
  </r>
  <r>
    <x v="7"/>
    <x v="0"/>
    <d v="2025-09-23T00:00:00"/>
    <d v="2025-09-23T00:00:00"/>
    <s v="Thriving Minds After School"/>
    <x v="0"/>
    <s v="Lakewood Elementary School"/>
    <s v="3000 Hillbrook St"/>
    <n v="75214"/>
    <n v="1"/>
    <n v="0"/>
    <n v="45"/>
    <n v="45"/>
    <m/>
  </r>
  <r>
    <x v="7"/>
    <x v="0"/>
    <d v="2025-09-23T00:00:00"/>
    <d v="2025-09-23T00:00:00"/>
    <s v="Thriving Minds After School"/>
    <x v="0"/>
    <s v="Rosemont Lower School"/>
    <s v="1919 Stevens Forest Dr"/>
    <n v="75208"/>
    <n v="1"/>
    <n v="0"/>
    <n v="98"/>
    <n v="98"/>
    <m/>
  </r>
  <r>
    <x v="7"/>
    <x v="0"/>
    <d v="2025-09-23T00:00:00"/>
    <d v="2025-09-23T00:00:00"/>
    <s v="Thriving Minds After School"/>
    <x v="0"/>
    <s v="Rosemont Upper School"/>
    <s v="719 N Montclair Ave"/>
    <n v="75208"/>
    <n v="1"/>
    <n v="0"/>
    <n v="46"/>
    <n v="46"/>
    <m/>
  </r>
  <r>
    <x v="7"/>
    <x v="0"/>
    <d v="2025-09-23T00:00:00"/>
    <d v="2025-09-23T00:00:00"/>
    <s v="Thriving Minds After School"/>
    <x v="0"/>
    <s v="Harry C. Withers Elementary School"/>
    <s v="3959 Northhaven Rd"/>
    <n v="75229"/>
    <n v="1"/>
    <n v="0"/>
    <n v="83"/>
    <n v="83"/>
    <m/>
  </r>
  <r>
    <x v="9"/>
    <x v="1"/>
    <d v="2025-09-23T00:00:00"/>
    <d v="2025-09-23T00:00:00"/>
    <s v="Escultures del Aire"/>
    <x v="0"/>
    <s v="Latino Cultural Center"/>
    <s v="2600 Live Oak, Dallas"/>
    <n v="75204"/>
    <n v="1"/>
    <n v="16"/>
    <m/>
    <n v="16"/>
    <m/>
  </r>
  <r>
    <x v="15"/>
    <x v="3"/>
    <d v="2025-09-23T00:00:00"/>
    <d v="2025-09-23T00:00:00"/>
    <s v="State Fair Preview Party"/>
    <x v="0"/>
    <s v="Hall of State"/>
    <s v="3939 Grand Avenue"/>
    <n v="75210"/>
    <n v="1"/>
    <s v="X"/>
    <n v="650"/>
    <n v="650"/>
    <m/>
  </r>
  <r>
    <x v="22"/>
    <x v="0"/>
    <d v="2025-09-23T00:00:00"/>
    <d v="2025-09-23T00:00:00"/>
    <s v="Access program: Meaningful Moments at the Nasher"/>
    <x v="0"/>
    <s v="Nasher Sculpture Center"/>
    <s v="2001 Flora St. "/>
    <n v="75201"/>
    <n v="1"/>
    <m/>
    <n v="20"/>
    <n v="20"/>
    <m/>
  </r>
  <r>
    <x v="48"/>
    <x v="1"/>
    <d v="2025-09-23T00:00:00"/>
    <d v="2025-09-23T00:00:00"/>
    <s v="EOV Labs"/>
    <x v="0"/>
    <s v="EOV Location"/>
    <s v="2600 N Stemmons Fwy"/>
    <n v="75207"/>
    <n v="1"/>
    <n v="0"/>
    <n v="8"/>
    <n v="8"/>
    <m/>
  </r>
  <r>
    <x v="48"/>
    <x v="3"/>
    <d v="2025-09-23T00:00:00"/>
    <d v="2025-09-23T00:00:00"/>
    <s v="EOV Labs"/>
    <x v="0"/>
    <s v="EOV Location"/>
    <s v="2600 N Stemmons Fwy"/>
    <n v="75207"/>
    <n v="1"/>
    <n v="0"/>
    <n v="3"/>
    <n v="3"/>
    <m/>
  </r>
  <r>
    <x v="55"/>
    <x v="1"/>
    <d v="2025-09-23T00:00:00"/>
    <d v="2025-09-27T00:00:00"/>
    <s v="KING HEDLEY II Rehearsals"/>
    <x v="0"/>
    <s v="Kalita Humphrey's Theater (Frank's Place)"/>
    <s v="3636 Turtle Creek Boulevard"/>
    <n v="75204"/>
    <n v="5"/>
    <n v="0"/>
    <n v="10"/>
    <n v="10"/>
    <m/>
  </r>
  <r>
    <x v="43"/>
    <x v="5"/>
    <d v="2025-09-24T00:00:00"/>
    <d v="2025-09-24T00:00:00"/>
    <s v="Concerts for Hospitals - Dallas Area"/>
    <x v="0"/>
    <s v="Dallas VA Hospital"/>
    <s v="4500 South Lancaster"/>
    <s v="75216"/>
    <n v="1"/>
    <n v="0"/>
    <n v="20"/>
    <n v="20"/>
    <m/>
  </r>
  <r>
    <x v="43"/>
    <x v="5"/>
    <d v="2025-09-24T00:00:00"/>
    <d v="2025-09-24T00:00:00"/>
    <s v="Concerts for Hospitals - Dallas Area"/>
    <x v="0"/>
    <s v="Dallas VA Hospital"/>
    <s v="4500 South Lancaster"/>
    <s v="75216"/>
    <n v="1"/>
    <n v="0"/>
    <n v="20"/>
    <n v="20"/>
    <m/>
  </r>
  <r>
    <x v="16"/>
    <x v="0"/>
    <d v="2025-09-24T00:00:00"/>
    <d v="2025-09-24T00:00:00"/>
    <s v="Go van Gogh"/>
    <x v="0"/>
    <s v="Ben Milam Elementary"/>
    <s v="4200 McKinney Ave"/>
    <n v="75205"/>
    <n v="1"/>
    <m/>
    <n v="12"/>
    <n v="12"/>
    <m/>
  </r>
  <r>
    <x v="16"/>
    <x v="0"/>
    <d v="2025-09-24T00:00:00"/>
    <d v="2025-09-24T00:00:00"/>
    <s v="Go van Gogh"/>
    <x v="0"/>
    <s v="Ben Milam Elementary"/>
    <s v="4200 McKinney Ave"/>
    <n v="75205"/>
    <n v="1"/>
    <m/>
    <n v="22"/>
    <n v="22"/>
    <m/>
  </r>
  <r>
    <x v="7"/>
    <x v="0"/>
    <d v="2025-09-24T00:00:00"/>
    <d v="2025-09-24T00:00:00"/>
    <s v="DOC Cares / Dreams Experience Academy"/>
    <x v="1"/>
    <s v="Virtual"/>
    <s v="Virtual"/>
    <s v="Virtual"/>
    <n v="1"/>
    <n v="0"/>
    <n v="2"/>
    <n v="2"/>
    <m/>
  </r>
  <r>
    <x v="7"/>
    <x v="0"/>
    <d v="2025-09-24T00:00:00"/>
    <d v="2025-09-24T00:00:00"/>
    <s v="DOC Cares / Dreams Experience Academy"/>
    <x v="1"/>
    <s v="Virtual"/>
    <s v="Virtual"/>
    <s v="Virtual"/>
    <n v="1"/>
    <n v="0"/>
    <n v="2"/>
    <n v="2"/>
    <m/>
  </r>
  <r>
    <x v="0"/>
    <x v="0"/>
    <d v="2025-09-24T00:00:00"/>
    <d v="2025-09-24T00:00:00"/>
    <s v="ANMBF Dance Academy Senior Ballet Folklorico 12:30 PM"/>
    <x v="0"/>
    <s v="Anita Martinez Recreation Center"/>
    <s v="3212 N Winnetka Ave, Dallas, TX"/>
    <n v="75212"/>
    <n v="1"/>
    <n v="3"/>
    <n v="0"/>
    <n v="3"/>
    <m/>
  </r>
  <r>
    <x v="0"/>
    <x v="1"/>
    <d v="2025-09-24T00:00:00"/>
    <d v="2025-09-24T00:00:00"/>
    <s v="ANMBF Junior Professional Company"/>
    <x v="0"/>
    <s v="Anita Martinez Recreation Center"/>
    <s v="3212 N Winnetka Ave, Dallas, TX"/>
    <n v="75212"/>
    <n v="1"/>
    <n v="11"/>
    <n v="0"/>
    <n v="11"/>
    <m/>
  </r>
  <r>
    <x v="1"/>
    <x v="0"/>
    <d v="2025-09-24T00:00:00"/>
    <d v="2025-09-24T00:00:00"/>
    <s v="Streamliners ECRR"/>
    <x v="0"/>
    <s v="Uplift White Rock Prep"/>
    <s v="7370 Valley Glen Drive, Dallas, TX "/>
    <n v="75228"/>
    <n v="12"/>
    <m/>
    <n v="340"/>
    <n v="340"/>
    <m/>
  </r>
  <r>
    <x v="7"/>
    <x v="0"/>
    <d v="2025-09-24T00:00:00"/>
    <d v="2025-09-24T00:00:00"/>
    <s v="6DQ 101 Unified Delivery DI Fall 2025"/>
    <x v="0"/>
    <s v="Big Thought HQ"/>
    <s v="1409 Botham Jean Blvd., Suite 1015"/>
    <n v="75215"/>
    <n v="1"/>
    <n v="0"/>
    <n v="3"/>
    <n v="3"/>
    <m/>
  </r>
  <r>
    <x v="7"/>
    <x v="0"/>
    <d v="2025-09-24T00:00:00"/>
    <d v="2025-09-24T00:00:00"/>
    <s v="Thriving Minds After School"/>
    <x v="0"/>
    <s v="Prestonwood Montessori at E.D. Walker"/>
    <s v="5700 Wozencraft Dr"/>
    <s v=" 75230"/>
    <n v="1"/>
    <n v="0"/>
    <n v="65"/>
    <n v="65"/>
    <m/>
  </r>
  <r>
    <x v="7"/>
    <x v="0"/>
    <d v="2025-09-24T00:00:00"/>
    <d v="2025-09-24T00:00:00"/>
    <s v="Thriving Minds After School"/>
    <x v="0"/>
    <s v="Lakewood Elementary School"/>
    <s v="3000 Hillbrook St"/>
    <n v="75214"/>
    <n v="1"/>
    <n v="0"/>
    <n v="17"/>
    <n v="17"/>
    <m/>
  </r>
  <r>
    <x v="7"/>
    <x v="0"/>
    <d v="2025-09-24T00:00:00"/>
    <d v="2025-09-24T00:00:00"/>
    <s v="Thriving Minds After School"/>
    <x v="0"/>
    <s v="Rosemont Lower School"/>
    <s v="1919 Stevens Forest Dr"/>
    <n v="75208"/>
    <n v="1"/>
    <n v="0"/>
    <n v="96"/>
    <n v="96"/>
    <m/>
  </r>
  <r>
    <x v="7"/>
    <x v="0"/>
    <d v="2025-09-24T00:00:00"/>
    <d v="2025-09-24T00:00:00"/>
    <s v="Thriving Minds After School"/>
    <x v="0"/>
    <s v="Rosemont Upper School"/>
    <s v="719 N Montclair Ave"/>
    <n v="75208"/>
    <n v="1"/>
    <n v="0"/>
    <n v="43"/>
    <n v="43"/>
    <m/>
  </r>
  <r>
    <x v="7"/>
    <x v="0"/>
    <d v="2025-09-24T00:00:00"/>
    <d v="2025-09-24T00:00:00"/>
    <s v="Thriving Minds After School"/>
    <x v="0"/>
    <s v="Harry C. Withers Elementary School"/>
    <s v="3959 Northhaven Rd"/>
    <n v="75229"/>
    <n v="1"/>
    <n v="0"/>
    <n v="77"/>
    <n v="77"/>
    <m/>
  </r>
  <r>
    <x v="9"/>
    <x v="1"/>
    <d v="2025-09-24T00:00:00"/>
    <d v="2025-09-24T00:00:00"/>
    <s v="Escultures del Aire"/>
    <x v="0"/>
    <s v="Latino Cultural Center"/>
    <s v="2600 Live Oak, Dallas"/>
    <n v="75204"/>
    <n v="1"/>
    <n v="16"/>
    <m/>
    <n v="16"/>
    <m/>
  </r>
  <r>
    <x v="22"/>
    <x v="9"/>
    <d v="2025-09-24T00:00:00"/>
    <d v="2025-09-24T00:00:00"/>
    <s v="Guided tour: Bruceville-Eddy High School"/>
    <x v="0"/>
    <s v="Nasher Sculpture Center"/>
    <s v="2001 Flora St. "/>
    <n v="75201"/>
    <n v="1"/>
    <m/>
    <n v="46"/>
    <n v="46"/>
    <m/>
  </r>
  <r>
    <x v="22"/>
    <x v="9"/>
    <d v="2025-09-24T00:00:00"/>
    <d v="2025-09-24T00:00:00"/>
    <s v="Guided tour: Grand Saline"/>
    <x v="0"/>
    <s v="Nasher Sculpture Center"/>
    <s v="2001 Flora St. "/>
    <n v="75201"/>
    <n v="1"/>
    <m/>
    <n v="20"/>
    <n v="20"/>
    <m/>
  </r>
  <r>
    <x v="22"/>
    <x v="0"/>
    <d v="2025-09-24T00:00:00"/>
    <d v="2025-09-24T00:00:00"/>
    <s v="Program: Library North Oak Cliff "/>
    <x v="0"/>
    <s v="North Oak Cliff Library"/>
    <s v="302 W 10th St."/>
    <n v="75208"/>
    <n v="1"/>
    <m/>
    <n v="15"/>
    <n v="15"/>
    <m/>
  </r>
  <r>
    <x v="48"/>
    <x v="1"/>
    <d v="2025-09-24T00:00:00"/>
    <d v="2025-09-24T00:00:00"/>
    <s v="EOV Labs"/>
    <x v="0"/>
    <s v="EOV Location"/>
    <s v="2600 N Stemmons Fwy"/>
    <n v="75207"/>
    <n v="1"/>
    <n v="0"/>
    <n v="12"/>
    <n v="12"/>
    <m/>
  </r>
  <r>
    <x v="48"/>
    <x v="3"/>
    <d v="2025-09-24T00:00:00"/>
    <d v="2025-09-24T00:00:00"/>
    <s v="EOV Labs"/>
    <x v="0"/>
    <s v="EOV Location"/>
    <s v="2600 N Stemmons Fwy"/>
    <n v="75207"/>
    <n v="1"/>
    <n v="0"/>
    <n v="3"/>
    <n v="3"/>
    <m/>
  </r>
  <r>
    <x v="24"/>
    <x v="0"/>
    <d v="2025-09-24T00:00:00"/>
    <d v="2025-09-24T00:00:00"/>
    <s v="Onsite Lab: Heart of the Matter - Dissection"/>
    <x v="0"/>
    <s v="Perot Museum of Nature and Science"/>
    <s v="2201 N Field Street"/>
    <n v="75202"/>
    <n v="2"/>
    <n v="21"/>
    <n v="7"/>
    <n v="28"/>
    <m/>
  </r>
  <r>
    <x v="24"/>
    <x v="0"/>
    <d v="2025-09-24T00:00:00"/>
    <d v="2025-09-24T00:00:00"/>
    <s v="Outreach Lab: Animal Adventure"/>
    <x v="0"/>
    <s v="B. H. Macon Elementary"/>
    <s v="650 Holcomb Road"/>
    <s v="75217"/>
    <n v="3"/>
    <m/>
    <n v="72"/>
    <n v="72"/>
    <m/>
  </r>
  <r>
    <x v="24"/>
    <x v="0"/>
    <d v="2025-09-24T00:00:00"/>
    <d v="2025-09-24T00:00:00"/>
    <s v="Outreach Lab: Electrical Exploration"/>
    <x v="0"/>
    <s v="Uplift White Rock Hills Preparatory"/>
    <s v="7370 Valleyglen Drive"/>
    <s v="75228"/>
    <n v="3"/>
    <m/>
    <n v="88"/>
    <n v="88"/>
    <m/>
  </r>
  <r>
    <x v="32"/>
    <x v="8"/>
    <d v="2025-09-24T00:00:00"/>
    <d v="2025-09-24T00:00:00"/>
    <s v="USAFF co-presents Sci-Fest series screening of &quot;Robocop: Director's Cut&quot; (presented with the Angelika Dallas)"/>
    <x v="0"/>
    <s v="Angelika Film Center Dallas"/>
    <s v="5321 E Mockingbird Ln"/>
    <n v="75206"/>
    <n v="1"/>
    <n v="39"/>
    <n v="0"/>
    <n v="39"/>
    <m/>
  </r>
  <r>
    <x v="32"/>
    <x v="8"/>
    <d v="2025-09-24T00:00:00"/>
    <d v="2025-09-24T00:00:00"/>
    <s v="USAFF preview member screening of &quot;Eleanor the Great&quot;"/>
    <x v="0"/>
    <s v="Angelika Film Center Dallas"/>
    <s v="5321 E Mockingbird Ln"/>
    <n v="75206"/>
    <n v="1"/>
    <n v="0"/>
    <n v="200"/>
    <n v="200"/>
    <m/>
  </r>
  <r>
    <x v="0"/>
    <x v="0"/>
    <d v="2025-09-25T00:00:00"/>
    <d v="2025-09-25T00:00:00"/>
    <s v="Crafty Thursdays"/>
    <x v="1"/>
    <s v="Zoom"/>
    <s v="Online"/>
    <m/>
    <n v="1"/>
    <n v="0"/>
    <n v="85"/>
    <n v="85"/>
    <m/>
  </r>
  <r>
    <x v="43"/>
    <x v="5"/>
    <d v="2025-09-25T00:00:00"/>
    <d v="2025-09-25T00:00:00"/>
    <s v="Concerts for Seniors - Dallas Area"/>
    <x v="0"/>
    <s v="Parsons House Preston Hollow: MC"/>
    <s v="4205 W. Northwest Hwy."/>
    <s v="75220"/>
    <n v="1"/>
    <n v="0"/>
    <n v="15"/>
    <n v="15"/>
    <m/>
  </r>
  <r>
    <x v="43"/>
    <x v="5"/>
    <d v="2025-09-25T00:00:00"/>
    <d v="2025-09-25T00:00:00"/>
    <s v="Concerts for Seniors - Dallas Area"/>
    <x v="0"/>
    <s v="Parsons House Preston Hollow: AL"/>
    <s v="4205 West Northwest Highway"/>
    <s v="75220"/>
    <n v="1"/>
    <n v="0"/>
    <n v="17"/>
    <n v="17"/>
    <m/>
  </r>
  <r>
    <x v="43"/>
    <x v="5"/>
    <d v="2025-09-25T00:00:00"/>
    <d v="2025-09-25T00:00:00"/>
    <s v="Concerts for Seniors - Dallas Area"/>
    <x v="0"/>
    <s v="Willie B. Johnson Senior Center"/>
    <s v="12225 Willowdell Drive"/>
    <s v="75243"/>
    <n v="1"/>
    <n v="0"/>
    <n v="100"/>
    <n v="100"/>
    <m/>
  </r>
  <r>
    <x v="43"/>
    <x v="5"/>
    <d v="2025-09-25T00:00:00"/>
    <d v="2025-09-25T00:00:00"/>
    <s v="Concerts for Seniors - Dallas Area"/>
    <x v="0"/>
    <s v="Willie B. Johnson Senior Center"/>
    <s v="12225 Willowdell Drive"/>
    <s v="75243"/>
    <n v="1"/>
    <n v="0"/>
    <n v="100"/>
    <n v="100"/>
    <m/>
  </r>
  <r>
    <x v="16"/>
    <x v="9"/>
    <d v="2025-09-25T00:00:00"/>
    <d v="2025-09-25T00:00:00"/>
    <s v="Access Guided Tour"/>
    <x v="0"/>
    <s v="Dallas Museum of Art"/>
    <s v="1717 N Harwood"/>
    <n v="75201"/>
    <n v="1"/>
    <m/>
    <n v="3"/>
    <n v="3"/>
    <m/>
  </r>
  <r>
    <x v="16"/>
    <x v="0"/>
    <d v="2025-09-25T00:00:00"/>
    <d v="2025-09-25T00:00:00"/>
    <s v="Adult Workshop"/>
    <x v="0"/>
    <s v="Dallas Museum of Art"/>
    <s v="1717 N Harwood"/>
    <n v="75201"/>
    <n v="1"/>
    <m/>
    <n v="12"/>
    <n v="12"/>
    <m/>
  </r>
  <r>
    <x v="16"/>
    <x v="0"/>
    <d v="2025-09-25T00:00:00"/>
    <d v="2025-09-25T00:00:00"/>
    <s v="Arturo's Preschool"/>
    <x v="0"/>
    <s v="Dallas Museum of Art"/>
    <s v="1717 N Harwood"/>
    <n v="75201"/>
    <n v="1"/>
    <m/>
    <n v="40"/>
    <n v="40"/>
    <m/>
  </r>
  <r>
    <x v="16"/>
    <x v="0"/>
    <d v="2025-09-25T00:00:00"/>
    <d v="2025-09-25T00:00:00"/>
    <s v="Go van Gogh"/>
    <x v="0"/>
    <s v="Solar Prep for Girls"/>
    <s v="2617 N Henderson Ave"/>
    <n v="75206"/>
    <n v="1"/>
    <m/>
    <n v="22"/>
    <n v="22"/>
    <m/>
  </r>
  <r>
    <x v="16"/>
    <x v="0"/>
    <d v="2025-09-25T00:00:00"/>
    <d v="2025-09-25T00:00:00"/>
    <s v="Go van Gogh"/>
    <x v="0"/>
    <s v="Solar Prep for Girls"/>
    <s v="2617 N Henderson Ave"/>
    <n v="75206"/>
    <n v="1"/>
    <m/>
    <n v="22"/>
    <n v="22"/>
    <m/>
  </r>
  <r>
    <x v="37"/>
    <x v="0"/>
    <d v="2025-09-25T00:00:00"/>
    <d v="2025-09-25T00:00:00"/>
    <s v="2425-101A CAVARTS Writing Workshop "/>
    <x v="1"/>
    <s v="Virtual"/>
    <s v="Virtual"/>
    <s v="Virtual"/>
    <n v="1"/>
    <n v="0"/>
    <n v="10"/>
    <n v="10"/>
    <m/>
  </r>
  <r>
    <x v="7"/>
    <x v="0"/>
    <d v="2025-09-25T00:00:00"/>
    <d v="2025-09-25T00:00:00"/>
    <s v="Business Development"/>
    <x v="1"/>
    <s v="Virtual"/>
    <s v="Virtual"/>
    <s v="Virtual"/>
    <n v="1"/>
    <n v="0"/>
    <n v="2"/>
    <n v="2"/>
    <m/>
  </r>
  <r>
    <x v="0"/>
    <x v="1"/>
    <d v="2025-09-25T00:00:00"/>
    <d v="2025-09-25T00:00:00"/>
    <s v="ANMBF Children's Professional Company"/>
    <x v="0"/>
    <s v="Anita Martinez Recreation Center"/>
    <s v="3212 N Winnetka Ave, Dallas, TX"/>
    <n v="75212"/>
    <n v="1"/>
    <n v="16"/>
    <n v="0"/>
    <n v="16"/>
    <m/>
  </r>
  <r>
    <x v="7"/>
    <x v="0"/>
    <d v="2025-09-25T00:00:00"/>
    <d v="2025-09-25T00:00:00"/>
    <s v="Brunch &amp; Learn 2025: Power of Play"/>
    <x v="0"/>
    <s v="SPARK! Dallas"/>
    <s v="1409 Botham Jean Blvd #004"/>
    <n v="75215"/>
    <n v="1"/>
    <n v="0"/>
    <n v="30"/>
    <n v="30"/>
    <m/>
  </r>
  <r>
    <x v="7"/>
    <x v="0"/>
    <d v="2025-09-25T00:00:00"/>
    <d v="2025-09-25T00:00:00"/>
    <s v="DOC Cares / Dreams Experience Academy"/>
    <x v="0"/>
    <s v="For Oak Cliff"/>
    <s v="907 E Ledbetter Dr"/>
    <n v="75216"/>
    <n v="1"/>
    <n v="0"/>
    <n v="4"/>
    <n v="4"/>
    <m/>
  </r>
  <r>
    <x v="7"/>
    <x v="0"/>
    <d v="2025-09-25T00:00:00"/>
    <d v="2025-09-25T00:00:00"/>
    <s v="DOC Cares / Dreams Experience Academy"/>
    <x v="0"/>
    <s v="Big Thought HQ"/>
    <s v="1409 Botham Jean Blvd., Suite 1015"/>
    <n v="75215"/>
    <n v="1"/>
    <n v="0"/>
    <n v="6"/>
    <n v="6"/>
    <m/>
  </r>
  <r>
    <x v="7"/>
    <x v="0"/>
    <d v="2025-09-25T00:00:00"/>
    <d v="2025-09-25T00:00:00"/>
    <s v="Creative Solutions"/>
    <x v="0"/>
    <s v="Medlock"/>
    <s v="1566 E. Langdon Rd"/>
    <n v="75241"/>
    <n v="1"/>
    <n v="0"/>
    <n v="8"/>
    <n v="8"/>
    <m/>
  </r>
  <r>
    <x v="7"/>
    <x v="0"/>
    <d v="2025-09-25T00:00:00"/>
    <d v="2025-09-25T00:00:00"/>
    <s v="Thriving Minds After School"/>
    <x v="0"/>
    <s v="Prestonwood Montessori at E.D. Walker"/>
    <s v="5700 Wozencraft Dr"/>
    <s v=" 75230"/>
    <n v="1"/>
    <n v="0"/>
    <n v="67"/>
    <n v="67"/>
    <m/>
  </r>
  <r>
    <x v="53"/>
    <x v="10"/>
    <s v="N/A"/>
    <s v="N/A"/>
    <s v="NO EVENTS SEPT 2025"/>
    <x v="2"/>
    <m/>
    <m/>
    <m/>
    <m/>
    <m/>
    <m/>
    <m/>
    <m/>
  </r>
  <r>
    <x v="7"/>
    <x v="0"/>
    <d v="2025-09-25T00:00:00"/>
    <d v="2025-09-25T00:00:00"/>
    <s v="Thriving Minds After School"/>
    <x v="0"/>
    <s v="Lakewood Elementary School"/>
    <s v="3000 Hillbrook St"/>
    <n v="75214"/>
    <n v="1"/>
    <n v="0"/>
    <n v="36"/>
    <n v="36"/>
    <m/>
  </r>
  <r>
    <x v="7"/>
    <x v="0"/>
    <d v="2025-09-25T00:00:00"/>
    <d v="2025-09-25T00:00:00"/>
    <s v="Thriving Minds After School"/>
    <x v="0"/>
    <s v="Rosemont Lower School"/>
    <s v="1919 Stevens Forest Dr"/>
    <n v="75208"/>
    <n v="1"/>
    <n v="0"/>
    <n v="94"/>
    <n v="94"/>
    <m/>
  </r>
  <r>
    <x v="7"/>
    <x v="0"/>
    <d v="2025-09-25T00:00:00"/>
    <d v="2025-09-25T00:00:00"/>
    <s v="Thriving Minds After School"/>
    <x v="0"/>
    <s v="Rosemont Upper School"/>
    <s v="719 N Montclair Ave"/>
    <n v="75208"/>
    <n v="1"/>
    <n v="0"/>
    <n v="49"/>
    <n v="49"/>
    <m/>
  </r>
  <r>
    <x v="7"/>
    <x v="0"/>
    <d v="2025-09-25T00:00:00"/>
    <d v="2025-09-25T00:00:00"/>
    <s v="Thriving Minds After School"/>
    <x v="0"/>
    <s v="Harry C. Withers Elementary School"/>
    <s v="3959 Northhaven Rd"/>
    <n v="75229"/>
    <n v="1"/>
    <n v="0"/>
    <n v="86"/>
    <n v="86"/>
    <m/>
  </r>
  <r>
    <x v="9"/>
    <x v="1"/>
    <d v="2025-09-25T00:00:00"/>
    <d v="2025-09-25T00:00:00"/>
    <s v="Escultures del Aire"/>
    <x v="0"/>
    <s v="Latino Cultural Center"/>
    <s v="2600 Live Oak, Dallas"/>
    <n v="75204"/>
    <n v="1"/>
    <n v="16"/>
    <m/>
    <n v="16"/>
    <m/>
  </r>
  <r>
    <x v="14"/>
    <x v="9"/>
    <d v="2025-09-25T00:00:00"/>
    <d v="2025-09-25T00:00:00"/>
    <s v="Life Way Chrsitian School"/>
    <x v="0"/>
    <s v="The Sixth Floor Museum at Dealey Plaza"/>
    <s v="411 Elm Street"/>
    <n v="75202"/>
    <n v="1"/>
    <n v="41"/>
    <n v="4"/>
    <n v="45"/>
    <m/>
  </r>
  <r>
    <x v="15"/>
    <x v="3"/>
    <d v="2025-09-25T00:00:00"/>
    <d v="2025-09-25T00:00:00"/>
    <s v="DIC Author's Table"/>
    <x v="0"/>
    <s v="Home of Karl Chiao"/>
    <s v="8320 San Leandro Drive"/>
    <n v="75218"/>
    <n v="1"/>
    <s v="X"/>
    <n v="16"/>
    <n v="16"/>
    <m/>
  </r>
  <r>
    <x v="48"/>
    <x v="3"/>
    <d v="2025-09-25T00:00:00"/>
    <d v="2025-09-25T00:00:00"/>
    <s v="EOV Labs"/>
    <x v="0"/>
    <s v="EOV Location"/>
    <s v="2600 N Stemmons Fwy"/>
    <n v="75207"/>
    <n v="1"/>
    <n v="0"/>
    <n v="4"/>
    <n v="4"/>
    <m/>
  </r>
  <r>
    <x v="24"/>
    <x v="0"/>
    <d v="2025-09-25T00:00:00"/>
    <d v="2025-09-25T00:00:00"/>
    <s v="TECH Truck "/>
    <x v="0"/>
    <s v="TW Brown Middle School"/>
    <s v="3333 Sprague Dr,"/>
    <n v="75233"/>
    <n v="1"/>
    <n v="0"/>
    <n v="21"/>
    <n v="21"/>
    <m/>
  </r>
  <r>
    <x v="47"/>
    <x v="1"/>
    <d v="2025-09-25T00:00:00"/>
    <d v="2025-09-29T00:00:00"/>
    <s v="Rehearsal for Cara Mía Symposium"/>
    <x v="0"/>
    <s v="TD Studio"/>
    <s v="1230 River Bend Dr # 111, Dallas, TX"/>
    <n v="75247"/>
    <n v="1"/>
    <n v="0"/>
    <n v="3"/>
    <n v="3"/>
    <m/>
  </r>
  <r>
    <x v="35"/>
    <x v="3"/>
    <d v="2025-09-25T00:00:00"/>
    <d v="2025-09-25T00:00:00"/>
    <s v="Season Kick-Off Event"/>
    <x v="0"/>
    <s v="Undermain Theatre Mainstage"/>
    <s v="3200 Main Street"/>
    <n v="75226"/>
    <n v="1"/>
    <n v="0"/>
    <n v="75"/>
    <n v="75"/>
    <m/>
  </r>
  <r>
    <x v="18"/>
    <x v="5"/>
    <d v="2025-09-26T00:00:00"/>
    <d v="2025-09-26T00:00:00"/>
    <s v="State Fair &amp; Parade "/>
    <x v="0"/>
    <s v="State Fair &amp; Parade "/>
    <s v="Parry Ave &amp;, Exposition Ave, Dallas, TX 75210"/>
    <n v="75120"/>
    <n v="1"/>
    <m/>
    <n v="275"/>
    <m/>
    <m/>
  </r>
  <r>
    <x v="18"/>
    <x v="5"/>
    <d v="2025-09-26T00:00:00"/>
    <d v="2025-09-26T00:00:00"/>
    <s v="State Fair &amp; Parade "/>
    <x v="0"/>
    <s v="Parade - Mundo Latin float"/>
    <s v="Parry Ave &amp;, Exposition Ave, Dallas, TX 75210"/>
    <n v="75210"/>
    <n v="1"/>
    <m/>
    <n v="25000"/>
    <n v="25000"/>
    <m/>
  </r>
  <r>
    <x v="43"/>
    <x v="5"/>
    <d v="2025-09-26T00:00:00"/>
    <d v="2025-09-26T00:00:00"/>
    <s v="Concerts for Seniors - Dallas Area"/>
    <x v="0"/>
    <s v="The Villa at Mountain View"/>
    <s v="2918 Duncanville Road"/>
    <s v="75211"/>
    <n v="1"/>
    <n v="0"/>
    <n v="24"/>
    <n v="24"/>
    <m/>
  </r>
  <r>
    <x v="43"/>
    <x v="5"/>
    <d v="2025-09-26T00:00:00"/>
    <d v="2025-09-26T00:00:00"/>
    <s v="Concerts for Seniors - Dallas Area"/>
    <x v="0"/>
    <s v="The Villa at Mountain View"/>
    <s v="2918 Duncanville Road"/>
    <s v="75211"/>
    <n v="1"/>
    <n v="0"/>
    <n v="24"/>
    <n v="24"/>
    <m/>
  </r>
  <r>
    <x v="43"/>
    <x v="5"/>
    <d v="2025-09-26T00:00:00"/>
    <d v="2025-09-26T00:00:00"/>
    <s v="Concerts for Seniors - Dallas Area"/>
    <x v="0"/>
    <s v="Wilshire Baptist Church: Friday Friends"/>
    <s v="4316 Abrams Rd."/>
    <s v="75214"/>
    <n v="1"/>
    <n v="0"/>
    <n v="30"/>
    <n v="30"/>
    <m/>
  </r>
  <r>
    <x v="43"/>
    <x v="5"/>
    <d v="2025-09-26T00:00:00"/>
    <d v="2025-09-26T00:00:00"/>
    <s v="Concerts for Seniors - Dallas Area"/>
    <x v="0"/>
    <s v="Wilshire Baptist Church: Friday Friends"/>
    <s v="4316 Abrams Rd."/>
    <s v="75214"/>
    <n v="1"/>
    <n v="0"/>
    <n v="30"/>
    <n v="30"/>
    <m/>
  </r>
  <r>
    <x v="16"/>
    <x v="0"/>
    <d v="2025-09-26T00:00:00"/>
    <d v="2025-09-26T00:00:00"/>
    <s v="Travis Partnership"/>
    <x v="0"/>
    <s v="Dallas Museum of Art"/>
    <s v="1717 N Harwood"/>
    <n v="75201"/>
    <n v="1"/>
    <m/>
    <n v="96"/>
    <n v="96"/>
    <m/>
  </r>
  <r>
    <x v="1"/>
    <x v="0"/>
    <d v="2025-09-26T00:00:00"/>
    <d v="2025-09-26T00:00:00"/>
    <s v="Streamliners ECRR"/>
    <x v="0"/>
    <s v="Vogel Alcove "/>
    <s v="1738 Gano St, Dallas"/>
    <n v="75215"/>
    <n v="2"/>
    <n v="15"/>
    <m/>
    <n v="15"/>
    <m/>
  </r>
  <r>
    <x v="7"/>
    <x v="0"/>
    <d v="2025-09-26T00:00:00"/>
    <d v="2025-09-26T00:00:00"/>
    <s v="Creative Solutions"/>
    <x v="0"/>
    <s v="Medlock"/>
    <s v="1566 E. Langdon Rd"/>
    <n v="75241"/>
    <n v="1"/>
    <n v="0"/>
    <n v="8"/>
    <n v="8"/>
    <m/>
  </r>
  <r>
    <x v="7"/>
    <x v="0"/>
    <d v="2025-09-26T00:00:00"/>
    <d v="2025-09-26T00:00:00"/>
    <s v="Thriving Minds After School"/>
    <x v="0"/>
    <s v="Prestonwood Montessori at E.D. Walker"/>
    <s v="5700 Wozencraft Dr"/>
    <s v=" 75230"/>
    <n v="1"/>
    <n v="0"/>
    <n v="58"/>
    <n v="58"/>
    <m/>
  </r>
  <r>
    <x v="7"/>
    <x v="0"/>
    <d v="2025-09-26T00:00:00"/>
    <d v="2025-09-26T00:00:00"/>
    <s v="Thriving Minds After School"/>
    <x v="0"/>
    <s v="Lakewood Elementary School"/>
    <s v="3000 Hillbrook St"/>
    <n v="75214"/>
    <n v="1"/>
    <n v="0"/>
    <n v="22"/>
    <n v="22"/>
    <m/>
  </r>
  <r>
    <x v="7"/>
    <x v="0"/>
    <d v="2025-09-26T00:00:00"/>
    <d v="2025-09-26T00:00:00"/>
    <s v="Thriving Minds After School"/>
    <x v="0"/>
    <s v="Rosemont Lower School"/>
    <s v="1919 Stevens Forest Dr"/>
    <n v="75208"/>
    <n v="1"/>
    <n v="0"/>
    <n v="87"/>
    <n v="87"/>
    <m/>
  </r>
  <r>
    <x v="7"/>
    <x v="0"/>
    <d v="2025-09-26T00:00:00"/>
    <d v="2025-09-26T00:00:00"/>
    <s v="Thriving Minds After School"/>
    <x v="0"/>
    <s v="Rosemont Upper School"/>
    <s v="719 N Montclair Ave"/>
    <n v="75208"/>
    <n v="1"/>
    <n v="0"/>
    <n v="42"/>
    <n v="42"/>
    <m/>
  </r>
  <r>
    <x v="7"/>
    <x v="0"/>
    <d v="2025-09-26T00:00:00"/>
    <d v="2025-09-26T00:00:00"/>
    <s v="Thriving Minds After School"/>
    <x v="0"/>
    <s v="Harry C. Withers Elementary School"/>
    <s v="3959 Northhaven Rd"/>
    <n v="75229"/>
    <n v="1"/>
    <n v="0"/>
    <n v="84"/>
    <n v="84"/>
    <m/>
  </r>
  <r>
    <x v="9"/>
    <x v="5"/>
    <d v="2025-09-26T00:00:00"/>
    <d v="2025-09-26T00:00:00"/>
    <s v="Payasos.Clowns"/>
    <x v="0"/>
    <s v="Lake Highlands"/>
    <s v="9501 Ferndale Rd. Dallas"/>
    <n v="75238"/>
    <n v="1"/>
    <n v="193"/>
    <m/>
    <n v="193"/>
    <m/>
  </r>
  <r>
    <x v="9"/>
    <x v="5"/>
    <d v="2025-09-26T00:00:00"/>
    <d v="2025-09-26T00:00:00"/>
    <s v="Payasos.Clowns"/>
    <x v="0"/>
    <s v="Lake Highlands"/>
    <s v="9501 Ferndale Rd. Dallas"/>
    <n v="75238"/>
    <n v="1"/>
    <n v="200"/>
    <m/>
    <n v="200"/>
    <m/>
  </r>
  <r>
    <x v="9"/>
    <x v="1"/>
    <d v="2025-09-26T00:00:00"/>
    <d v="2025-09-26T00:00:00"/>
    <s v="Escultures del Aire"/>
    <x v="0"/>
    <s v="Latino Cultural Center"/>
    <s v="2600 Live Oak, Dallas"/>
    <n v="75204"/>
    <n v="1"/>
    <n v="16"/>
    <m/>
    <n v="16"/>
    <m/>
  </r>
  <r>
    <x v="14"/>
    <x v="0"/>
    <d v="2025-09-26T00:00:00"/>
    <d v="2025-09-26T00:00:00"/>
    <s v="Gallery Talk"/>
    <x v="0"/>
    <s v="The Sixth Floor Museum at Dealey Plaza"/>
    <s v="411 Elm Street"/>
    <n v="75202"/>
    <n v="1"/>
    <n v="48"/>
    <n v="0"/>
    <n v="48"/>
    <m/>
  </r>
  <r>
    <x v="15"/>
    <x v="8"/>
    <d v="2025-09-26T00:00:00"/>
    <d v="2025-09-30T00:00:00"/>
    <s v="State Fair of Texas"/>
    <x v="0"/>
    <s v="Hall of State"/>
    <s v="3939 Grand Avenue"/>
    <n v="75210"/>
    <n v="1"/>
    <s v="X"/>
    <n v="22643"/>
    <n v="22643"/>
    <m/>
  </r>
  <r>
    <x v="38"/>
    <x v="0"/>
    <d v="2025-09-26T00:00:00"/>
    <d v="2025-09-26T00:00:00"/>
    <s v="Paco Cerdà in conversation with translator Kevin Gerry Dunn"/>
    <x v="0"/>
    <s v="The Wild Detectives"/>
    <s v="314 West Eighth Street"/>
    <n v="75208"/>
    <n v="100"/>
    <n v="0"/>
    <n v="100"/>
    <n v="100"/>
    <m/>
  </r>
  <r>
    <x v="40"/>
    <x v="1"/>
    <d v="2025-09-26T00:00:00"/>
    <d v="2025-09-30T00:00:00"/>
    <s v="Rehearsal for &quot;A Tradition in Sound&quot;"/>
    <x v="0"/>
    <s v="Royal Lane Baptist Church"/>
    <s v="6707 Royal Lane"/>
    <n v="75230"/>
    <n v="5"/>
    <n v="25"/>
    <m/>
    <n v="25"/>
    <m/>
  </r>
  <r>
    <x v="51"/>
    <x v="0"/>
    <d v="2025-09-26T00:00:00"/>
    <d v="2025-09-29T00:00:00"/>
    <s v="OutLoud Voices workshops"/>
    <x v="0"/>
    <s v="OutLoud Dallas"/>
    <s v="3137 Irving Blvd"/>
    <n v="75247"/>
    <n v="3"/>
    <n v="0"/>
    <n v="12"/>
    <n v="12"/>
    <m/>
  </r>
  <r>
    <x v="24"/>
    <x v="0"/>
    <d v="2025-09-26T00:00:00"/>
    <d v="2025-09-26T00:00:00"/>
    <s v="Onsite Demo: Suiting Up for Space"/>
    <x v="0"/>
    <s v="Perot Museum of Nature and Science"/>
    <s v="2201 N Field Street"/>
    <n v="75201"/>
    <n v="1"/>
    <n v="26"/>
    <n v="15"/>
    <n v="41"/>
    <m/>
  </r>
  <r>
    <x v="24"/>
    <x v="0"/>
    <d v="2025-09-26T00:00:00"/>
    <d v="2025-09-26T00:00:00"/>
    <s v="Onsite Lab: Brain Power - Dissection"/>
    <x v="0"/>
    <s v="Perot Museum of Nature and Science"/>
    <s v="2201 N Field Street"/>
    <n v="75201"/>
    <n v="4"/>
    <n v="70"/>
    <n v="13"/>
    <n v="83"/>
    <m/>
  </r>
  <r>
    <x v="24"/>
    <x v="0"/>
    <d v="2025-09-26T00:00:00"/>
    <d v="2025-09-26T00:00:00"/>
    <s v="Onsite Lab: Electrical Exploration"/>
    <x v="0"/>
    <s v="Perot Museum of Nature and Science"/>
    <s v="2201 N Field Street"/>
    <n v="75201"/>
    <n v="5"/>
    <n v="113"/>
    <n v="26"/>
    <n v="139"/>
    <m/>
  </r>
  <r>
    <x v="24"/>
    <x v="0"/>
    <d v="2025-09-26T00:00:00"/>
    <d v="2025-09-26T00:00:00"/>
    <s v="Onsite Lab: What's the Matter"/>
    <x v="0"/>
    <s v="Perot Museum of Nature and Science"/>
    <s v="2203 N Field Street"/>
    <n v="75202"/>
    <n v="2"/>
    <n v="38"/>
    <n v="5"/>
    <n v="43"/>
    <m/>
  </r>
  <r>
    <x v="41"/>
    <x v="0"/>
    <d v="2025-09-26T00:00:00"/>
    <d v="2025-09-26T00:00:00"/>
    <s v="PatioLive!"/>
    <x v="0"/>
    <s v="Iris Memory Cae"/>
    <s v="3611 Dickason Avenue"/>
    <n v="75219"/>
    <n v="1"/>
    <m/>
    <n v="22"/>
    <n v="22"/>
    <m/>
  </r>
  <r>
    <x v="26"/>
    <x v="5"/>
    <d v="2025-09-26T00:00:00"/>
    <d v="2025-09-26T00:00:00"/>
    <s v="Jazz at the Fair - Martha Burks"/>
    <x v="0"/>
    <s v="The Women's Museum"/>
    <s v="8300 Perry Ave"/>
    <n v="75210"/>
    <n v="1"/>
    <n v="0"/>
    <n v="321"/>
    <n v="321"/>
    <m/>
  </r>
  <r>
    <x v="26"/>
    <x v="9"/>
    <d v="2025-09-26T00:00:00"/>
    <d v="2025-09-27T00:00:00"/>
    <s v="Fair Patrons tour Women's Museum"/>
    <x v="0"/>
    <s v="The Women's Museum"/>
    <s v="8300 Perry Ave"/>
    <n v="75210"/>
    <n v="1"/>
    <n v="0"/>
    <n v="600"/>
    <n v="600"/>
    <m/>
  </r>
  <r>
    <x v="26"/>
    <x v="1"/>
    <d v="2025-09-26T00:00:00"/>
    <d v="2025-09-26T00:00:00"/>
    <s v="Badu Rehearsal"/>
    <x v="0"/>
    <s v="TBAAL "/>
    <s v="1309 Canton Street"/>
    <n v="75201"/>
    <n v="1"/>
    <n v="0"/>
    <n v="65"/>
    <n v="65"/>
    <m/>
  </r>
  <r>
    <x v="32"/>
    <x v="8"/>
    <d v="2025-09-26T00:00:00"/>
    <d v="2025-09-26T00:00:00"/>
    <s v="USAFF co-presents Spider-Man Triology series screening of &quot;Spider-Man 1&quot; (presented with the Angelika Dallas)"/>
    <x v="0"/>
    <s v="Angelika Film Center Dallas"/>
    <s v="5321 E Mockingbird Ln"/>
    <n v="75206"/>
    <n v="1"/>
    <n v="37"/>
    <n v="0"/>
    <n v="37"/>
    <m/>
  </r>
  <r>
    <x v="32"/>
    <x v="8"/>
    <d v="2025-09-26T00:00:00"/>
    <d v="2025-09-26T00:00:00"/>
    <s v="USAFF Meet The Filmmakers/preview screening of &quot;Regretting You&quot; (with author Colleen Hoover and producer Anna Todd in attendance for post-film discussion + Free signed books for all guests)"/>
    <x v="0"/>
    <s v="NorthPark AMC"/>
    <s v="8687 N Central Expwy"/>
    <n v="75225"/>
    <n v="3"/>
    <n v="0"/>
    <n v="350"/>
    <n v="350"/>
    <m/>
  </r>
  <r>
    <x v="49"/>
    <x v="4"/>
    <d v="2025-09-27T00:00:00"/>
    <d v="2025-09-27T00:00:00"/>
    <s v="Dallas African Dance - Mini Conference"/>
    <x v="1"/>
    <s v="Sammons Center for the Arts"/>
    <s v="3630 Harry Hines Blvd"/>
    <n v="75219"/>
    <n v="1"/>
    <n v="0"/>
    <n v="1000"/>
    <n v="1000"/>
    <m/>
  </r>
  <r>
    <x v="43"/>
    <x v="5"/>
    <d v="2025-09-27T00:00:00"/>
    <d v="2025-09-27T00:00:00"/>
    <s v="Concerts for Seniors - Dallas Area"/>
    <x v="0"/>
    <s v="Magnolia Home Lattimore Drive"/>
    <s v="7038 Lattimore Drive"/>
    <s v="75252"/>
    <n v="1"/>
    <n v="0"/>
    <n v="12"/>
    <n v="12"/>
    <m/>
  </r>
  <r>
    <x v="43"/>
    <x v="5"/>
    <d v="2025-09-27T00:00:00"/>
    <d v="2025-09-27T00:00:00"/>
    <s v="Concerts for Seniors - Dallas Area"/>
    <x v="0"/>
    <s v="Magnolia Home Lattimore Drive"/>
    <s v="7038 Lattimore Drive"/>
    <s v="75252"/>
    <n v="1"/>
    <n v="0"/>
    <n v="12"/>
    <n v="12"/>
    <m/>
  </r>
  <r>
    <x v="37"/>
    <x v="0"/>
    <d v="2025-09-27T00:00:00"/>
    <d v="2025-09-27T00:00:00"/>
    <s v="Saturday Stone Soup"/>
    <x v="1"/>
    <s v="Virtual"/>
    <s v="Virtual"/>
    <s v="Virtual"/>
    <n v="1"/>
    <n v="0"/>
    <n v="7"/>
    <n v="7"/>
    <m/>
  </r>
  <r>
    <x v="0"/>
    <x v="1"/>
    <d v="2025-09-27T00:00:00"/>
    <d v="2025-09-27T00:00:00"/>
    <s v="ANMBF Mini Professional Ballet Folklorico Company 9:30 AM"/>
    <x v="0"/>
    <s v="Anita Martinez Recreation Center"/>
    <s v="3212 N Winnetka Ave, Dallas, TX"/>
    <n v="75212"/>
    <n v="1"/>
    <n v="9"/>
    <n v="0"/>
    <n v="9"/>
    <m/>
  </r>
  <r>
    <x v="0"/>
    <x v="0"/>
    <d v="2025-09-27T00:00:00"/>
    <d v="2025-09-27T00:00:00"/>
    <s v="ANMBF Dance Academy Ballet Folklorico Toddlers 9:30 AM"/>
    <x v="0"/>
    <s v="Anita Martinez Recreation Center"/>
    <s v="3212 N Winnetka Ave, Dallas, TX"/>
    <n v="75212"/>
    <n v="1"/>
    <n v="22"/>
    <n v="0"/>
    <n v="22"/>
    <m/>
  </r>
  <r>
    <x v="0"/>
    <x v="0"/>
    <d v="2025-09-27T00:00:00"/>
    <d v="2025-09-27T00:00:00"/>
    <s v="ANMBF Dance Academy Classical Ballet Kids 9:30 AM"/>
    <x v="0"/>
    <s v="Anita Martinez Recreation Center"/>
    <s v="3212 N Winnetka Ave, Dallas, TX"/>
    <n v="75212"/>
    <n v="1"/>
    <n v="13"/>
    <n v="0"/>
    <n v="13"/>
    <m/>
  </r>
  <r>
    <x v="0"/>
    <x v="0"/>
    <d v="2025-09-27T00:00:00"/>
    <d v="2025-09-27T00:00:00"/>
    <s v="ANMBF Dance Academy Ballet Folklorico Kids 10:30 AM"/>
    <x v="0"/>
    <s v="Anita Martinez Recreation Center"/>
    <s v="3212 N Winnetka Ave, Dallas, TX"/>
    <n v="75212"/>
    <n v="1"/>
    <n v="25"/>
    <n v="0"/>
    <n v="25"/>
    <m/>
  </r>
  <r>
    <x v="0"/>
    <x v="0"/>
    <d v="2025-09-27T00:00:00"/>
    <d v="2025-09-27T00:00:00"/>
    <s v="ANMBF Dance Academy Classical Ballet Toddlers 9:30 AM"/>
    <x v="0"/>
    <s v="Anita Martinez Recreation Center"/>
    <s v="3212 N Winnetka Ave, Dallas, TX"/>
    <n v="75212"/>
    <n v="1"/>
    <n v="6"/>
    <n v="0"/>
    <n v="6"/>
    <m/>
  </r>
  <r>
    <x v="0"/>
    <x v="0"/>
    <d v="2025-09-27T00:00:00"/>
    <d v="2025-09-27T00:00:00"/>
    <s v="ANMBF Dance Academy Ballet Folklorico Kids I 11:30 AM"/>
    <x v="0"/>
    <s v="Anita Martinez Recreation Center"/>
    <s v="3212 N Winnetka Ave, Dallas, TX"/>
    <n v="75212"/>
    <n v="1"/>
    <n v="5"/>
    <n v="0"/>
    <n v="5"/>
    <m/>
  </r>
  <r>
    <x v="0"/>
    <x v="0"/>
    <d v="2025-09-27T00:00:00"/>
    <d v="2025-09-27T00:00:00"/>
    <s v="ANMBF Dance Academy Ballet Folklorico Teen and Adult Beginner 11:30 AM"/>
    <x v="0"/>
    <s v="Anita Martinez Recreation Center"/>
    <s v="3212 N Winnetka Ave, Dallas, TX"/>
    <n v="75212"/>
    <n v="1"/>
    <n v="12"/>
    <n v="0"/>
    <n v="12"/>
    <m/>
  </r>
  <r>
    <x v="0"/>
    <x v="0"/>
    <d v="2025-09-27T00:00:00"/>
    <d v="2025-09-27T00:00:00"/>
    <s v="ANMBF Dance Academy Ballet Folklorico Teen and Adult Intermediate 12:30 PM"/>
    <x v="0"/>
    <s v="Anita Martinez Recreation Center"/>
    <s v="3212 N Winnetka Ave, Dallas, TX"/>
    <n v="75212"/>
    <n v="1"/>
    <n v="3"/>
    <n v="0"/>
    <n v="3"/>
    <m/>
  </r>
  <r>
    <x v="7"/>
    <x v="0"/>
    <d v="2025-09-27T00:00:00"/>
    <d v="2025-09-27T00:00:00"/>
    <s v="The Fellowship Initiative Dallas"/>
    <x v="0"/>
    <s v="Big Thought HQ"/>
    <s v="1409 Botham Jean Blvd., Suite 1015"/>
    <n v="75215"/>
    <n v="1"/>
    <n v="0"/>
    <n v="23"/>
    <n v="23"/>
    <m/>
  </r>
  <r>
    <x v="9"/>
    <x v="1"/>
    <d v="2025-09-27T00:00:00"/>
    <d v="2025-09-27T00:00:00"/>
    <s v="Escultures del Aire"/>
    <x v="0"/>
    <s v="Latino Cultural Center"/>
    <s v="2600 Live Oak, Dallas"/>
    <n v="75204"/>
    <n v="1"/>
    <n v="16"/>
    <m/>
    <n v="16"/>
    <m/>
  </r>
  <r>
    <x v="9"/>
    <x v="5"/>
    <d v="2025-09-27T00:00:00"/>
    <d v="2025-09-27T00:00:00"/>
    <s v="Escultures del Aire"/>
    <x v="0"/>
    <s v="Latino Cultural Center"/>
    <s v="2600 Live Oak, Dallas"/>
    <n v="75204"/>
    <n v="1"/>
    <m/>
    <n v="140"/>
    <n v="140"/>
    <m/>
  </r>
  <r>
    <x v="9"/>
    <x v="5"/>
    <d v="2025-09-27T00:00:00"/>
    <d v="2025-09-27T00:00:00"/>
    <s v="Bombazo DFW"/>
    <x v="0"/>
    <s v="Latino Cultural Center"/>
    <s v="2600 Live Oak, Dallas"/>
    <n v="75204"/>
    <n v="1"/>
    <m/>
    <n v="200"/>
    <n v="200"/>
    <m/>
  </r>
  <r>
    <x v="9"/>
    <x v="5"/>
    <d v="2025-09-27T00:00:00"/>
    <d v="2025-09-27T00:00:00"/>
    <s v="DaVerse Lounge"/>
    <x v="0"/>
    <s v="Latino Cultural Center"/>
    <s v="2600 Live Oak, Dallas"/>
    <n v="75204"/>
    <n v="1"/>
    <m/>
    <n v="300"/>
    <n v="300"/>
    <m/>
  </r>
  <r>
    <x v="9"/>
    <x v="5"/>
    <d v="2025-09-27T00:00:00"/>
    <d v="2025-09-27T00:00:00"/>
    <s v="Representa"/>
    <x v="0"/>
    <s v="Latino Cultural Center"/>
    <s v="2600 Live Oak, Dallas"/>
    <n v="75204"/>
    <n v="1"/>
    <m/>
    <n v="200"/>
    <n v="200"/>
    <m/>
  </r>
  <r>
    <x v="50"/>
    <x v="0"/>
    <d v="2025-09-27T00:00:00"/>
    <d v="2025-09-27T00:00:00"/>
    <s v="Open Studio"/>
    <x v="0"/>
    <s v="Color Me Empowered HQ"/>
    <s v="2101 West Clarendon"/>
    <n v="75208"/>
    <n v="6"/>
    <m/>
    <n v="6"/>
    <n v="6"/>
    <m/>
  </r>
  <r>
    <x v="54"/>
    <x v="10"/>
    <s v="N/A"/>
    <s v="N/A"/>
    <s v="NO EVENTS SEPT 2025"/>
    <x v="2"/>
    <m/>
    <m/>
    <m/>
    <m/>
    <m/>
    <m/>
    <m/>
    <m/>
  </r>
  <r>
    <x v="14"/>
    <x v="9"/>
    <d v="2025-09-27T00:00:00"/>
    <d v="2025-09-27T00:00:00"/>
    <s v="Grandview High School"/>
    <x v="0"/>
    <s v="The Sixth Floor Museum at Dealey Plaza"/>
    <s v="411 Elm Street"/>
    <n v="75202"/>
    <n v="1"/>
    <n v="62"/>
    <n v="0"/>
    <n v="62"/>
    <m/>
  </r>
  <r>
    <x v="22"/>
    <x v="9"/>
    <d v="2025-09-27T00:00:00"/>
    <d v="2025-09-27T00:00:00"/>
    <s v="Tour: UNT"/>
    <x v="0"/>
    <s v="Nasher Sculpture Center"/>
    <s v="2001 Flora St. "/>
    <n v="75201"/>
    <n v="1"/>
    <m/>
    <n v="25"/>
    <n v="25"/>
    <m/>
  </r>
  <r>
    <x v="48"/>
    <x v="0"/>
    <d v="2025-09-27T00:00:00"/>
    <d v="2025-09-27T00:00:00"/>
    <s v="Multimedia Apprenticeship Program (MAP)"/>
    <x v="0"/>
    <s v="EOV Location"/>
    <s v="2600 N Stemmons Fwy"/>
    <n v="75207"/>
    <n v="1"/>
    <n v="0"/>
    <n v="28"/>
    <n v="28"/>
    <m/>
  </r>
  <r>
    <x v="48"/>
    <x v="0"/>
    <d v="2025-09-27T00:00:00"/>
    <d v="2025-09-27T00:00:00"/>
    <s v="EOV Labs"/>
    <x v="0"/>
    <s v="EOV Location"/>
    <s v="2600 N Stemmons Fwy"/>
    <n v="75207"/>
    <n v="1"/>
    <n v="0"/>
    <n v="6"/>
    <n v="6"/>
    <m/>
  </r>
  <r>
    <x v="24"/>
    <x v="0"/>
    <d v="2025-09-27T00:00:00"/>
    <d v="2025-09-27T00:00:00"/>
    <s v="TECH Truck "/>
    <x v="0"/>
    <s v="The Links"/>
    <s v="3000 Pegasus Park Dr"/>
    <n v="75247"/>
    <n v="1"/>
    <n v="0"/>
    <n v="115"/>
    <n v="115"/>
    <m/>
  </r>
  <r>
    <x v="49"/>
    <x v="1"/>
    <d v="2025-09-27T00:00:00"/>
    <d v="2025-09-27T00:00:00"/>
    <s v="Bandan Koro Rehearsal "/>
    <x v="0"/>
    <s v="Sammons Center for the Arts"/>
    <s v="3630 Harry Hines Blvd"/>
    <n v="75219"/>
    <n v="1"/>
    <n v="0"/>
    <n v="20"/>
    <n v="20"/>
    <m/>
  </r>
  <r>
    <x v="52"/>
    <x v="5"/>
    <d v="2025-07-01T00:00:00"/>
    <d v="2025-07-31T00:00:00"/>
    <s v="No services provided this period."/>
    <x v="2"/>
    <m/>
    <m/>
    <m/>
    <m/>
    <m/>
    <m/>
    <n v="0"/>
    <m/>
  </r>
  <r>
    <x v="52"/>
    <x v="5"/>
    <d v="2025-08-01T00:00:00"/>
    <d v="2025-08-31T00:00:00"/>
    <s v="No services provided this period."/>
    <x v="2"/>
    <m/>
    <m/>
    <m/>
    <m/>
    <m/>
    <m/>
    <n v="0"/>
    <m/>
  </r>
  <r>
    <x v="49"/>
    <x v="4"/>
    <d v="2025-09-27T00:00:00"/>
    <d v="2025-09-27T00:00:00"/>
    <s v="Dallas African Dance - Mini Conference"/>
    <x v="0"/>
    <s v="Sammons Center for the Arts"/>
    <s v="3630 Harry Hines Blvd"/>
    <n v="75219"/>
    <n v="1"/>
    <n v="0"/>
    <n v="100"/>
    <n v="100"/>
    <m/>
  </r>
  <r>
    <x v="26"/>
    <x v="5"/>
    <d v="2025-09-27T00:00:00"/>
    <d v="2025-09-27T00:00:00"/>
    <s v="Jazz at the Fair - Martha Burks"/>
    <x v="0"/>
    <s v="The Women's Museum"/>
    <s v="8300 Perry Ave"/>
    <n v="75210"/>
    <n v="1"/>
    <n v="0"/>
    <n v="368"/>
    <n v="368"/>
    <m/>
  </r>
  <r>
    <x v="26"/>
    <x v="1"/>
    <d v="2025-09-27T00:00:00"/>
    <d v="2025-09-27T00:00:00"/>
    <s v="Badu Rehearsal"/>
    <x v="0"/>
    <s v="TBAAL "/>
    <s v="1309 Canton Street"/>
    <n v="75201"/>
    <n v="1"/>
    <n v="0"/>
    <n v="65"/>
    <n v="65"/>
    <m/>
  </r>
  <r>
    <x v="33"/>
    <x v="5"/>
    <d v="2025-09-27T00:00:00"/>
    <d v="2025-09-27T00:00:00"/>
    <s v="2025/2026 Season Opening Event"/>
    <x v="0"/>
    <s v="Private Residence"/>
    <s v="6455 Achiever's Court"/>
    <n v="75236"/>
    <n v="1"/>
    <n v="0"/>
    <n v="163"/>
    <n v="163"/>
    <m/>
  </r>
  <r>
    <x v="32"/>
    <x v="8"/>
    <d v="2025-09-27T00:00:00"/>
    <d v="2025-09-27T00:00:00"/>
    <s v="USAFF co-presents Spider-Man Triology series screening of &quot;Spider-Man 2&quot; (presented with the Angelika Dallas)"/>
    <x v="0"/>
    <s v="Angelika Film Center Dallas"/>
    <s v="5321 E Mockingbird Ln"/>
    <n v="75206"/>
    <n v="1"/>
    <n v="22"/>
    <n v="0"/>
    <n v="22"/>
    <m/>
  </r>
  <r>
    <x v="18"/>
    <x v="1"/>
    <d v="2025-09-28T00:00:00"/>
    <d v="2025-09-28T00:00:00"/>
    <s v="Yoshi Video Shoot"/>
    <x v="0"/>
    <m/>
    <m/>
    <m/>
    <m/>
    <m/>
    <m/>
    <m/>
    <m/>
  </r>
  <r>
    <x v="16"/>
    <x v="5"/>
    <d v="2025-09-28T00:00:00"/>
    <d v="2025-09-28T00:00:00"/>
    <s v="Access Community Event"/>
    <x v="0"/>
    <s v="Dallas Museum of Art"/>
    <s v="1717 N Harwood"/>
    <n v="75201"/>
    <n v="2"/>
    <m/>
    <n v="90"/>
    <n v="90"/>
    <m/>
  </r>
  <r>
    <x v="39"/>
    <x v="1"/>
    <d v="2025-09-28T00:00:00"/>
    <d v="2025-09-28T00:00:00"/>
    <s v="Ensemble Rehearsals"/>
    <x v="0"/>
    <s v="Sammons Center for the Arts"/>
    <s v="3630 Harry Hines Blvd."/>
    <n v="75219"/>
    <n v="6"/>
    <n v="297"/>
    <n v="41"/>
    <n v="338"/>
    <m/>
  </r>
  <r>
    <x v="39"/>
    <x v="1"/>
    <d v="2025-09-28T00:00:00"/>
    <d v="2025-09-28T00:00:00"/>
    <s v="Ensemble Rehearsals"/>
    <x v="0"/>
    <s v="Meyerson Symphony Center"/>
    <s v="2301 Flora St."/>
    <n v="75201"/>
    <n v="2"/>
    <n v="19"/>
    <n v="5"/>
    <n v="24"/>
    <m/>
  </r>
  <r>
    <x v="26"/>
    <x v="1"/>
    <d v="2025-09-28T00:00:00"/>
    <d v="2025-09-28T00:00:00"/>
    <s v="Badu Rehearsal"/>
    <x v="0"/>
    <s v="TBAAL "/>
    <s v="1309 Canton Street"/>
    <n v="75201"/>
    <n v="1"/>
    <n v="0"/>
    <n v="65"/>
    <n v="65"/>
    <m/>
  </r>
  <r>
    <x v="37"/>
    <x v="0"/>
    <d v="2025-09-28T00:00:00"/>
    <d v="2025-09-28T00:00:00"/>
    <s v="2425-196A I Know About A Thousand Things: Letter Writing as a Spark for Creativity with Naomi Shihab Nye and Marion Winiik"/>
    <x v="0"/>
    <s v="Apprentice Oak Cliff Creative Space"/>
    <s v="919 Morrell Ave. Ste 110"/>
    <n v="75203"/>
    <n v="1"/>
    <n v="21"/>
    <n v="0"/>
    <n v="21"/>
    <m/>
  </r>
  <r>
    <x v="37"/>
    <x v="5"/>
    <d v="2025-09-28T00:00:00"/>
    <d v="2025-09-28T00:00:00"/>
    <s v="2425-197A I Know About A Thousand Things: A Reading By Naomi Shihab Nye &amp; Marion Winik"/>
    <x v="0"/>
    <s v="Grace United Methodist Church"/>
    <s v="4105 Junius Street"/>
    <n v="75246"/>
    <n v="1"/>
    <n v="17"/>
    <n v="23"/>
    <n v="40"/>
    <m/>
  </r>
  <r>
    <x v="32"/>
    <x v="8"/>
    <d v="2025-09-28T00:00:00"/>
    <d v="2025-09-28T00:00:00"/>
    <s v="USAFF co-presents Spider-Man Triology series screening of &quot;Spider-Man 3&quot; (presented with the Angelika Dallas)"/>
    <x v="0"/>
    <s v="Angelika Film Center Dallas"/>
    <s v="5321 E Mockingbird Ln"/>
    <n v="75225"/>
    <n v="1"/>
    <n v="16"/>
    <n v="0"/>
    <n v="16"/>
    <m/>
  </r>
  <r>
    <x v="0"/>
    <x v="0"/>
    <d v="2025-09-29T00:00:00"/>
    <d v="2025-09-29T00:00:00"/>
    <s v="Discovery Mondays"/>
    <x v="1"/>
    <s v="Zoom"/>
    <s v="Online"/>
    <m/>
    <n v="1"/>
    <n v="0"/>
    <n v="85"/>
    <n v="85"/>
    <m/>
  </r>
  <r>
    <x v="16"/>
    <x v="5"/>
    <d v="2025-09-29T00:00:00"/>
    <d v="2025-09-29T00:00:00"/>
    <s v="Docent Program"/>
    <x v="0"/>
    <s v="Dallas Museum of Art"/>
    <s v="1717 N Harwood"/>
    <n v="75201"/>
    <n v="1"/>
    <m/>
    <n v="29"/>
    <n v="29"/>
    <m/>
  </r>
  <r>
    <x v="7"/>
    <x v="0"/>
    <d v="2025-09-29T00:00:00"/>
    <d v="2025-09-29T00:00:00"/>
    <s v="DOC Cares / Dreams Experience Academy"/>
    <x v="1"/>
    <s v="Virtual"/>
    <s v="Virtual"/>
    <s v="Virtual"/>
    <n v="1"/>
    <n v="0"/>
    <n v="1"/>
    <n v="1"/>
    <m/>
  </r>
  <r>
    <x v="5"/>
    <x v="2"/>
    <d v="2025-09-29T00:00:00"/>
    <d v="2025-09-30T00:00:00"/>
    <s v="BNTC Classes"/>
    <x v="0"/>
    <s v="BNT Studios"/>
    <s v="10675 E. Northwest Higway, Suite 2400"/>
    <n v="75238"/>
    <n v="18"/>
    <n v="52"/>
    <n v="15"/>
    <n v="67"/>
    <m/>
  </r>
  <r>
    <x v="5"/>
    <x v="2"/>
    <d v="2025-09-29T00:00:00"/>
    <d v="2025-09-30T00:00:00"/>
    <s v="Trainee Program"/>
    <x v="0"/>
    <s v="BNT Studios"/>
    <s v="10675 E. Northwest Higway, Suite 2400"/>
    <n v="75238"/>
    <n v="10"/>
    <n v="13"/>
    <n v="13"/>
    <n v="26"/>
    <m/>
  </r>
  <r>
    <x v="5"/>
    <x v="4"/>
    <d v="2025-09-29T00:00:00"/>
    <d v="2025-09-30T00:00:00"/>
    <s v="Sleepy Hollow"/>
    <x v="0"/>
    <s v="BNT Studios"/>
    <s v="10675 E. Northwest Higway, Suite 2400"/>
    <n v="75238"/>
    <n v="6"/>
    <n v="0"/>
    <n v="28"/>
    <n v="28"/>
    <m/>
  </r>
  <r>
    <x v="7"/>
    <x v="0"/>
    <d v="2025-09-29T00:00:00"/>
    <d v="2025-09-29T00:00:00"/>
    <s v="Thriving Minds After School"/>
    <x v="0"/>
    <s v="Prestonwood Montessori at E.D. Walker"/>
    <s v="5700 Wozencraft Dr"/>
    <s v=" 75230"/>
    <n v="1"/>
    <n v="0"/>
    <n v="71"/>
    <n v="71"/>
    <m/>
  </r>
  <r>
    <x v="7"/>
    <x v="0"/>
    <d v="2025-09-29T00:00:00"/>
    <d v="2025-09-29T00:00:00"/>
    <s v="Thriving Minds After School"/>
    <x v="0"/>
    <s v="Lakewood Elementary School"/>
    <s v="3000 Hillbrook St"/>
    <n v="75214"/>
    <n v="1"/>
    <n v="0"/>
    <n v="39"/>
    <n v="39"/>
    <m/>
  </r>
  <r>
    <x v="7"/>
    <x v="0"/>
    <d v="2025-09-29T00:00:00"/>
    <d v="2025-09-29T00:00:00"/>
    <s v="Thriving Minds After School"/>
    <x v="0"/>
    <s v="Rosemont Lower School"/>
    <s v="1919 Stevens Forest Dr"/>
    <n v="75208"/>
    <n v="1"/>
    <n v="0"/>
    <n v="97"/>
    <n v="97"/>
    <m/>
  </r>
  <r>
    <x v="7"/>
    <x v="0"/>
    <d v="2025-09-29T00:00:00"/>
    <d v="2025-09-29T00:00:00"/>
    <s v="Thriving Minds After School"/>
    <x v="0"/>
    <s v="Harry C. Withers Elementary School"/>
    <s v="3959 Northhaven Rd"/>
    <n v="75229"/>
    <n v="1"/>
    <n v="0"/>
    <n v="83"/>
    <n v="83"/>
    <m/>
  </r>
  <r>
    <x v="45"/>
    <x v="1"/>
    <d v="2025-09-29T00:00:00"/>
    <d v="2025-09-29T00:00:00"/>
    <s v="Regular Rehearsal"/>
    <x v="0"/>
    <s v="Lover's Lane UMC"/>
    <s v="9200 Inwood Rd"/>
    <n v="75220"/>
    <n v="1"/>
    <m/>
    <n v="148"/>
    <n v="148"/>
    <m/>
  </r>
  <r>
    <x v="19"/>
    <x v="9"/>
    <d v="2025-09-29T00:00:00"/>
    <d v="2025-09-29T00:00:00"/>
    <s v="Theater Tour"/>
    <x v="0"/>
    <s v="Forest Theater"/>
    <s v="1920 Martin Luther King Jr. Blvd."/>
    <n v="75215"/>
    <n v="1"/>
    <n v="0"/>
    <n v="1"/>
    <n v="1"/>
    <m/>
  </r>
  <r>
    <x v="48"/>
    <x v="1"/>
    <d v="2025-09-29T00:00:00"/>
    <d v="2025-09-29T00:00:00"/>
    <s v="EOV Labs"/>
    <x v="0"/>
    <s v="UTD"/>
    <s v="800 W. Campbell Road"/>
    <n v="75080"/>
    <n v="1"/>
    <n v="0"/>
    <n v="17"/>
    <n v="17"/>
    <m/>
  </r>
  <r>
    <x v="24"/>
    <x v="0"/>
    <d v="2025-09-29T00:00:00"/>
    <d v="2025-09-29T00:00:00"/>
    <s v="Outreach Lab: Dig Those Dinos"/>
    <x v="0"/>
    <s v="B. H. Macon Elementary"/>
    <s v="650 Holcomb Road"/>
    <s v="75217"/>
    <n v="3"/>
    <n v="72"/>
    <m/>
    <n v="72"/>
    <m/>
  </r>
  <r>
    <x v="24"/>
    <x v="0"/>
    <d v="2025-09-29T00:00:00"/>
    <d v="2025-09-29T00:00:00"/>
    <s v="Outreach Lab: The Heart of the Matter - Dissection"/>
    <x v="0"/>
    <s v="Uplift Wisdom"/>
    <s v="301 West Camp Wisdom Road"/>
    <s v="75232"/>
    <n v="4"/>
    <m/>
    <n v="124"/>
    <n v="124"/>
    <m/>
  </r>
  <r>
    <x v="26"/>
    <x v="1"/>
    <d v="2025-09-29T00:00:00"/>
    <d v="2025-09-29T00:00:00"/>
    <s v="Badu Rehearsal"/>
    <x v="0"/>
    <s v="TBAAL "/>
    <s v="1309 Canton Street"/>
    <n v="75201"/>
    <n v="1"/>
    <n v="0"/>
    <n v="65"/>
    <n v="65"/>
    <m/>
  </r>
  <r>
    <x v="18"/>
    <x v="5"/>
    <d v="2025-09-30T00:00:00"/>
    <d v="2025-09-30T00:00:00"/>
    <s v="Park Cities Club"/>
    <x v="0"/>
    <s v="Park Cities Club"/>
    <s v="5956 Sherry Ln #1700, Dallas, TX 75225"/>
    <m/>
    <n v="1"/>
    <m/>
    <n v="70"/>
    <n v="70"/>
    <m/>
  </r>
  <r>
    <x v="18"/>
    <x v="0"/>
    <d v="2025-09-30T00:00:00"/>
    <d v="2025-09-30T00:00:00"/>
    <s v="CAP Julia Only - Louise Wolff Kahn Elementary School"/>
    <x v="0"/>
    <s v="Julia Only - Louise Wolff Kahn Elementary School"/>
    <s v="610 N. Franklin St."/>
    <m/>
    <n v="1"/>
    <m/>
    <n v="18"/>
    <n v="18"/>
    <m/>
  </r>
  <r>
    <x v="0"/>
    <x v="0"/>
    <d v="2025-09-30T00:00:00"/>
    <d v="2025-09-30T00:00:00"/>
    <s v="Culinary Tuesdays"/>
    <x v="1"/>
    <s v="Zoom"/>
    <s v="Online"/>
    <m/>
    <n v="1"/>
    <n v="0"/>
    <n v="85"/>
    <n v="85"/>
    <m/>
  </r>
  <r>
    <x v="0"/>
    <x v="0"/>
    <d v="2025-09-30T00:00:00"/>
    <d v="2025-09-30T00:00:00"/>
    <s v="Zumba Gold"/>
    <x v="1"/>
    <s v="Zoom"/>
    <s v="Online"/>
    <m/>
    <n v="1"/>
    <n v="0"/>
    <n v="1550"/>
    <n v="1550"/>
    <m/>
  </r>
  <r>
    <x v="16"/>
    <x v="5"/>
    <d v="2025-09-30T00:00:00"/>
    <d v="2025-09-30T00:00:00"/>
    <s v="Arts &amp; Letters Live"/>
    <x v="0"/>
    <s v="First United Methodist Church"/>
    <s v="1928 Ross Ave"/>
    <n v="75201"/>
    <n v="1"/>
    <n v="1050"/>
    <m/>
    <n v="1050"/>
    <m/>
  </r>
  <r>
    <x v="16"/>
    <x v="8"/>
    <d v="2025-09-30T00:00:00"/>
    <d v="2025-09-30T00:00:00"/>
    <s v="Sensory Day"/>
    <x v="0"/>
    <s v="Dallas Arboretum and Botanical Garden"/>
    <s v="8525 Garland Rd, Dallas, TX 75218"/>
    <n v="75218"/>
    <n v="1"/>
    <m/>
    <n v="150"/>
    <n v="150"/>
    <m/>
  </r>
  <r>
    <x v="16"/>
    <x v="0"/>
    <d v="2025-09-30T00:00:00"/>
    <d v="2025-09-30T00:00:00"/>
    <s v="Go van Gogh"/>
    <x v="0"/>
    <s v="Reinhardt Elementary"/>
    <s v="10122 Losa Dr"/>
    <n v="75218"/>
    <n v="1"/>
    <m/>
    <n v="18"/>
    <n v="18"/>
    <m/>
  </r>
  <r>
    <x v="0"/>
    <x v="0"/>
    <d v="2025-09-30T00:00:00"/>
    <d v="2025-09-30T00:00:00"/>
    <s v="Culinary Tuesdays"/>
    <x v="0"/>
    <s v="Anita Martinez Recreation Center"/>
    <s v="3212 N Winnetka Ave, Dallas, TX"/>
    <n v="75212"/>
    <n v="1"/>
    <n v="0"/>
    <n v="5"/>
    <n v="5"/>
    <m/>
  </r>
  <r>
    <x v="0"/>
    <x v="1"/>
    <d v="2025-09-30T00:00:00"/>
    <d v="2025-09-30T00:00:00"/>
    <s v="ANMBF Professional Ballet Folklorico Company"/>
    <x v="0"/>
    <s v="Anita Martinez Recreation Center"/>
    <s v="3212 N Winnetka Ave, Dallas, TX"/>
    <n v="75212"/>
    <n v="1"/>
    <n v="11"/>
    <n v="0"/>
    <n v="11"/>
    <m/>
  </r>
  <r>
    <x v="7"/>
    <x v="0"/>
    <d v="2025-09-30T00:00:00"/>
    <d v="2025-09-30T00:00:00"/>
    <s v="Thriving Minds After School"/>
    <x v="0"/>
    <s v="Prestonwood Montessori at E.D. Walker"/>
    <s v="5700 Wozencraft Dr"/>
    <s v=" 75230"/>
    <n v="1"/>
    <n v="0"/>
    <n v="67"/>
    <n v="67"/>
    <m/>
  </r>
  <r>
    <x v="7"/>
    <x v="0"/>
    <d v="2025-09-30T00:00:00"/>
    <d v="2025-09-30T00:00:00"/>
    <s v="Thriving Minds After School"/>
    <x v="0"/>
    <s v="Lakewood Elementary School"/>
    <s v="3000 Hillbrook St"/>
    <n v="75214"/>
    <n v="1"/>
    <n v="0"/>
    <n v="41"/>
    <n v="41"/>
    <m/>
  </r>
  <r>
    <x v="7"/>
    <x v="0"/>
    <d v="2025-09-30T00:00:00"/>
    <d v="2025-09-30T00:00:00"/>
    <s v="Thriving Minds After School"/>
    <x v="0"/>
    <s v="Rosemont Lower School"/>
    <s v="1919 Stevens Forest Dr"/>
    <n v="75208"/>
    <n v="1"/>
    <n v="0"/>
    <n v="96"/>
    <n v="96"/>
    <m/>
  </r>
  <r>
    <x v="7"/>
    <x v="0"/>
    <d v="2025-09-30T00:00:00"/>
    <d v="2025-09-30T00:00:00"/>
    <s v="Thriving Minds After School"/>
    <x v="0"/>
    <s v="Rosemont Upper School"/>
    <s v="719 N Montclair Ave"/>
    <n v="75208"/>
    <n v="1"/>
    <n v="0"/>
    <n v="43"/>
    <n v="43"/>
    <m/>
  </r>
  <r>
    <x v="7"/>
    <x v="0"/>
    <d v="2025-09-30T00:00:00"/>
    <d v="2025-09-30T00:00:00"/>
    <s v="Thriving Minds After School"/>
    <x v="0"/>
    <s v="Harry C. Withers Elementary School"/>
    <s v="3959 Northhaven Rd"/>
    <n v="75229"/>
    <n v="1"/>
    <n v="0"/>
    <n v="81"/>
    <n v="81"/>
    <m/>
  </r>
  <r>
    <x v="9"/>
    <x v="5"/>
    <d v="2025-09-30T00:00:00"/>
    <d v="2025-09-30T00:00:00"/>
    <s v="Juana Ines"/>
    <x v="0"/>
    <s v="Parish Episcopal"/>
    <s v="4101 Sigma Road Dallas,"/>
    <n v="75244"/>
    <n v="1"/>
    <n v="230"/>
    <m/>
    <n v="230"/>
    <m/>
  </r>
  <r>
    <x v="50"/>
    <x v="0"/>
    <d v="2025-09-30T00:00:00"/>
    <d v="2025-09-30T00:00:00"/>
    <s v="Portfolio Coaching"/>
    <x v="0"/>
    <s v="Color Me Empowered HQ"/>
    <s v="2101 West Clarendon"/>
    <n v="75208"/>
    <n v="6"/>
    <m/>
    <n v="5"/>
    <n v="5"/>
    <m/>
  </r>
  <r>
    <x v="22"/>
    <x v="9"/>
    <d v="2025-09-30T00:00:00"/>
    <d v="2025-09-30T00:00:00"/>
    <s v="Art making program as part of Sensory Day at the Dallas Arboretum"/>
    <x v="0"/>
    <s v="Dallas Arboretum"/>
    <s v="8525 Garland Rd"/>
    <n v="75218"/>
    <n v="1"/>
    <m/>
    <n v="200"/>
    <n v="200"/>
    <m/>
  </r>
  <r>
    <x v="24"/>
    <x v="0"/>
    <d v="2025-09-30T00:00:00"/>
    <d v="2025-09-30T00:00:00"/>
    <s v="Outreach Lab: Dig Those Dinos"/>
    <x v="0"/>
    <s v="B. H. Macon Elementary"/>
    <s v="650 Holcomb Road"/>
    <s v="75217"/>
    <n v="3"/>
    <m/>
    <n v="70"/>
    <n v="70"/>
    <m/>
  </r>
  <r>
    <x v="55"/>
    <x v="1"/>
    <d v="2025-09-30T00:00:00"/>
    <d v="2025-09-30T00:00:00"/>
    <s v="KING HEDLEY II Rehearsals"/>
    <x v="0"/>
    <s v="Kalita Humphrey's Theater (Frank's Place)"/>
    <s v="3636 Turtle Creek Boulevard"/>
    <n v="75204"/>
    <n v="1"/>
    <n v="0"/>
    <n v="10"/>
    <n v="10"/>
    <m/>
  </r>
  <r>
    <x v="26"/>
    <x v="1"/>
    <d v="2025-09-30T00:00:00"/>
    <d v="2025-09-30T00:00:00"/>
    <s v="Badu Rehearsal"/>
    <x v="0"/>
    <s v="TBAAL "/>
    <s v="1309 Canton Street"/>
    <n v="75201"/>
    <n v="1"/>
    <n v="0"/>
    <n v="65"/>
    <n v="65"/>
    <m/>
  </r>
  <r>
    <x v="31"/>
    <x v="1"/>
    <d v="2025-09-30T00:00:00"/>
    <d v="2025-09-30T00:00:00"/>
    <s v="All is Calm Rehearsal"/>
    <x v="0"/>
    <s v="First Presbyterian Church"/>
    <s v="1835 Young Street"/>
    <n v="75201"/>
    <n v="1"/>
    <n v="200"/>
    <n v="0"/>
    <n v="200"/>
    <m/>
  </r>
  <r>
    <x v="32"/>
    <x v="8"/>
    <d v="2025-09-30T00:00:00"/>
    <d v="2025-09-30T00:00:00"/>
    <s v="USAFF preview member screening of &quot;Anemone&quot;"/>
    <x v="0"/>
    <s v="NorthPark AMC"/>
    <s v="8687 N Central Expwy"/>
    <n v="75225"/>
    <n v="1"/>
    <n v="0"/>
    <n v="150"/>
    <n v="15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D2953E1-4A62-4D51-8E2B-4B5A3B51DE8C}" name="PivotTable2" cacheId="13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37" firstHeaderRow="0" firstDataRow="1" firstDataCol="1" rowPageCount="1" colPageCount="1"/>
  <pivotFields count="14">
    <pivotField axis="axisRow" showAll="0" sortType="ascending">
      <items count="79">
        <item x="44"/>
        <item x="0"/>
        <item x="1"/>
        <item x="2"/>
        <item m="1" x="63"/>
        <item x="3"/>
        <item x="4"/>
        <item x="5"/>
        <item m="1" x="67"/>
        <item x="6"/>
        <item x="7"/>
        <item m="1" x="71"/>
        <item m="1" x="69"/>
        <item x="9"/>
        <item x="50"/>
        <item x="10"/>
        <item x="34"/>
        <item m="1" x="62"/>
        <item x="13"/>
        <item x="14"/>
        <item x="15"/>
        <item x="12"/>
        <item x="16"/>
        <item x="45"/>
        <item m="1" x="65"/>
        <item x="17"/>
        <item x="53"/>
        <item x="38"/>
        <item m="1" x="64"/>
        <item x="18"/>
        <item m="1" x="61"/>
        <item x="19"/>
        <item m="1" x="66"/>
        <item m="1" x="68"/>
        <item x="20"/>
        <item x="39"/>
        <item m="1" x="76"/>
        <item x="21"/>
        <item m="1" x="70"/>
        <item x="27"/>
        <item x="22"/>
        <item x="40"/>
        <item x="51"/>
        <item m="1" x="60"/>
        <item x="48"/>
        <item m="1" x="59"/>
        <item x="23"/>
        <item x="24"/>
        <item x="52"/>
        <item x="8"/>
        <item x="25"/>
        <item x="11"/>
        <item m="1" x="58"/>
        <item x="55"/>
        <item x="36"/>
        <item x="47"/>
        <item x="41"/>
        <item x="42"/>
        <item m="1" x="57"/>
        <item x="43"/>
        <item x="49"/>
        <item m="1" x="56"/>
        <item x="26"/>
        <item m="1" x="74"/>
        <item x="28"/>
        <item x="33"/>
        <item x="29"/>
        <item x="46"/>
        <item x="37"/>
        <item m="1" x="72"/>
        <item x="30"/>
        <item x="31"/>
        <item m="1" x="73"/>
        <item m="1" x="75"/>
        <item x="35"/>
        <item x="54"/>
        <item x="32"/>
        <item m="1" x="77"/>
        <item t="default"/>
      </items>
    </pivotField>
    <pivotField showAll="0">
      <items count="29">
        <item x="2"/>
        <item x="0"/>
        <item x="7"/>
        <item x="6"/>
        <item x="8"/>
        <item m="1" x="13"/>
        <item m="1" x="15"/>
        <item x="3"/>
        <item m="1" x="14"/>
        <item x="5"/>
        <item m="1" x="27"/>
        <item x="1"/>
        <item m="1" x="12"/>
        <item m="1" x="25"/>
        <item x="4"/>
        <item x="9"/>
        <item x="10"/>
        <item m="1" x="16"/>
        <item m="1" x="17"/>
        <item m="1" x="18"/>
        <item m="1" x="26"/>
        <item m="1" x="19"/>
        <item m="1" x="20"/>
        <item m="1" x="21"/>
        <item m="1" x="22"/>
        <item m="1" x="11"/>
        <item m="1" x="23"/>
        <item m="1" x="24"/>
        <item t="default"/>
      </items>
    </pivotField>
    <pivotField showAll="0"/>
    <pivotField showAll="0"/>
    <pivotField showAll="0"/>
    <pivotField axis="axisPage" multipleItemSelectionAllowed="1" showAll="0">
      <items count="6">
        <item h="1" x="0"/>
        <item h="1" m="1" x="3"/>
        <item x="1"/>
        <item h="1" m="1" x="4"/>
        <item h="1" x="2"/>
        <item t="default"/>
      </items>
    </pivotField>
    <pivotField showAll="0"/>
    <pivotField showAll="0"/>
    <pivotField showAll="0"/>
    <pivotField dataField="1" showAll="0" sumSubtotal="1"/>
    <pivotField showAll="0"/>
    <pivotField showAll="0"/>
    <pivotField dataField="1" showAll="0" sumSubtotal="1"/>
    <pivotField showAll="0"/>
  </pivotFields>
  <rowFields count="1">
    <field x="0"/>
  </rowFields>
  <rowItems count="34">
    <i>
      <x/>
    </i>
    <i>
      <x v="1"/>
    </i>
    <i>
      <x v="2"/>
    </i>
    <i>
      <x v="3"/>
    </i>
    <i>
      <x v="10"/>
    </i>
    <i>
      <x v="13"/>
    </i>
    <i>
      <x v="15"/>
    </i>
    <i>
      <x v="16"/>
    </i>
    <i>
      <x v="18"/>
    </i>
    <i>
      <x v="19"/>
    </i>
    <i>
      <x v="20"/>
    </i>
    <i>
      <x v="21"/>
    </i>
    <i>
      <x v="22"/>
    </i>
    <i>
      <x v="26"/>
    </i>
    <i>
      <x v="27"/>
    </i>
    <i>
      <x v="29"/>
    </i>
    <i>
      <x v="34"/>
    </i>
    <i>
      <x v="39"/>
    </i>
    <i>
      <x v="44"/>
    </i>
    <i>
      <x v="47"/>
    </i>
    <i>
      <x v="49"/>
    </i>
    <i>
      <x v="51"/>
    </i>
    <i>
      <x v="53"/>
    </i>
    <i>
      <x v="54"/>
    </i>
    <i>
      <x v="55"/>
    </i>
    <i>
      <x v="57"/>
    </i>
    <i>
      <x v="59"/>
    </i>
    <i>
      <x v="60"/>
    </i>
    <i>
      <x v="62"/>
    </i>
    <i>
      <x v="65"/>
    </i>
    <i>
      <x v="67"/>
    </i>
    <i>
      <x v="68"/>
    </i>
    <i>
      <x v="70"/>
    </i>
    <i t="grand">
      <x/>
    </i>
  </rowItems>
  <colFields count="1">
    <field x="-2"/>
  </colFields>
  <colItems count="2">
    <i>
      <x/>
    </i>
    <i i="1">
      <x v="1"/>
    </i>
  </colItems>
  <pageFields count="1">
    <pageField fld="5" hier="-1"/>
  </pageFields>
  <dataFields count="2">
    <dataField name="Sum of Total Participants" fld="12" baseField="0" baseItem="0"/>
    <dataField name="Sum of Total # of Services" fld="9" baseField="0" baseItem="0"/>
  </dataFields>
  <formats count="4">
    <format dxfId="9">
      <pivotArea dataOnly="0" outline="0" fieldPosition="0">
        <references count="1">
          <reference field="4294967294" count="1">
            <x v="1"/>
          </reference>
        </references>
      </pivotArea>
    </format>
    <format dxfId="10">
      <pivotArea field="0" type="button" dataOnly="0" labelOnly="1" outline="0" axis="axisRow" fieldPosition="0"/>
    </format>
    <format dxfId="11">
      <pivotArea field="1" dataOnly="0" labelOnly="1" outline="0">
        <references count="1">
          <reference field="4294967294" count="1" selected="0">
            <x v="0"/>
          </reference>
        </references>
      </pivotArea>
    </format>
    <format dxfId="12">
      <pivotArea field="1" dataOnly="0" labelOnly="1" outline="0">
        <references count="1">
          <reference field="4294967294" count="1" selected="0">
            <x v="1"/>
          </reference>
        </references>
      </pivotArea>
    </format>
  </formats>
  <pivotTableStyleInfo name="PivotStyleMedium1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DF9B37-3BD8-4FEA-A2B2-1A2D6B70724A}" name="Table1" displayName="Table1" ref="A2:W58" totalsRowShown="0" headerRowDxfId="2">
  <autoFilter ref="A2:W58" xr:uid="{89DF9B37-3BD8-4FEA-A2B2-1A2D6B70724A}"/>
  <tableColumns count="23">
    <tableColumn id="1" xr3:uid="{B7D44588-C7CE-4188-BC4A-112A5D44D93E}" name="Row Labels"/>
    <tableColumn id="2" xr3:uid="{E47FA2AA-EA1C-45B2-B647-62B14BE2AE95}" name="CAMP Participants" dataDxfId="8"/>
    <tableColumn id="3" xr3:uid="{78011FC1-AB9E-40A0-B515-923D62DDC007}" name="CAMP Services" dataDxfId="7"/>
    <tableColumn id="4" xr3:uid="{BAF2F5A0-61AB-428A-B71D-BC91524D63AF}" name="CLASS Participants" dataDxfId="6"/>
    <tableColumn id="5" xr3:uid="{1440BFA5-21CD-420D-B052-84F066528A7D}" name="CLASS Services" dataDxfId="5"/>
    <tableColumn id="6" xr3:uid="{DDBA13CE-2AEA-4FFA-B7BC-7F4F7413C661}" name="EXHIBIT - PERM Participants" dataDxfId="4"/>
    <tableColumn id="7" xr3:uid="{4FF03806-C1A0-4B0C-AB51-F559E4CEC875}" name="EXHIBIT - PERM Services" dataDxfId="3"/>
    <tableColumn id="8" xr3:uid="{88350529-4A24-4CF3-B47D-1587A3FF5F2C}" name="EXHIBIT - TEMP Participants"/>
    <tableColumn id="9" xr3:uid="{6BEB4A7D-3283-4670-B18E-E5CFC46597C4}" name="EXHIBIT - TEMP Services"/>
    <tableColumn id="10" xr3:uid="{CB87E7F3-0A93-442F-A058-09FC3BBC24FB}" name="FAIR/FESTIVAL - Participants"/>
    <tableColumn id="11" xr3:uid="{723F13EF-C2AD-4D23-A4CD-C766A593FFF9}" name="FAIR/FESTIVAL - Services"/>
    <tableColumn id="14" xr3:uid="{073AA87A-6F54-49DF-BC66-3A7751AB1D2D}" name="PERFORMANCE/PRESENTATION Participants"/>
    <tableColumn id="15" xr3:uid="{D54C92B4-AE21-409E-9EF2-E12F744BDB35}" name="PERFORMANCE/PRESENTATION Services"/>
    <tableColumn id="18" xr3:uid="{E9FC2D40-4101-4D42-B673-AFE699C38CC5}" name="RESIDENCY Participants"/>
    <tableColumn id="19" xr3:uid="{FE70C8F8-6B97-48AD-87A4-01E65DD5AA3D}" name="RESIDENCY Services"/>
    <tableColumn id="20" xr3:uid="{35885FA4-BDC1-4A41-9833-DABB9EB8AC5F}" name="TOUR Participants"/>
    <tableColumn id="21" xr3:uid="{23736292-D6E8-421F-9DF2-6CA8E6CDCE71}" name="TOUR Services"/>
    <tableColumn id="27" xr3:uid="{867CF0BB-A87A-4080-900A-321EEE416469}" name="REHEARSAL Participants"/>
    <tableColumn id="26" xr3:uid="{C8C04218-374B-427B-BF22-4B889D9F67A1}" name="REHEARSAL Services"/>
    <tableColumn id="25" xr3:uid="{9BB29B31-5A64-458B-BCD6-F6A1D516BE0E}" name="OTHER  Participants"/>
    <tableColumn id="24" xr3:uid="{9B947487-0E23-41AA-A4E5-DD7DFAE08920}" name="OTHER Services"/>
    <tableColumn id="22" xr3:uid="{A894EE77-62B8-47EE-8A6D-10956FFF73D5}" name="TOTAL Participants"/>
    <tableColumn id="23" xr3:uid="{A97376AF-6915-4C59-95DC-BD562FD920EF}" name="TOTAL Services"/>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54910F-521F-4118-AD80-BD3FD0C0B9E0}" name="Table2" displayName="Table2" ref="A1:C57" totalsRowShown="0">
  <autoFilter ref="A1:C57" xr:uid="{3754910F-521F-4118-AD80-BD3FD0C0B9E0}"/>
  <tableColumns count="3">
    <tableColumn id="1" xr3:uid="{47CA00EB-81A7-4479-870F-85C0F263E549}" name="Row Labels"/>
    <tableColumn id="2" xr3:uid="{7CCC692E-A53B-4CDF-B456-6E778B06931E}" name="Sum of Total Participants"/>
    <tableColumn id="3" xr3:uid="{F9BFA492-2254-420D-8075-4D9EE4BB070F}" name="Sum of Total # of Services"/>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584B52-DD3C-4CF5-A596-6B8F26F1EBA2}" name="Table3" displayName="Table3" ref="A2:AB67" totalsRowShown="0" headerRowDxfId="1">
  <autoFilter ref="A2:AB67" xr:uid="{BB584B52-DD3C-4CF5-A596-6B8F26F1EBA2}"/>
  <tableColumns count="28">
    <tableColumn id="1" xr3:uid="{18CF0B56-2203-48D7-853E-F92D71D370E2}" name="Organization Name"/>
    <tableColumn id="2" xr3:uid="{77D0C0EA-3206-42F4-872F-756764B89803}" name="# Of Services - In-Person Camp"/>
    <tableColumn id="3" xr3:uid="{32E8649A-8E52-4098-A622-DDC66C143EB7}" name="# Of Services - In-Person Class/Workshop"/>
    <tableColumn id="4" xr3:uid="{1812E81A-3E81-4591-88D8-C494A385A2F2}" name="# Of Services - In-Person Exhibit - Permanent"/>
    <tableColumn id="5" xr3:uid="{5516C32B-D718-4F8C-B908-34E2A512AD4C}" name="# Of Services - In-Person Exhibit - Temporary"/>
    <tableColumn id="6" xr3:uid="{DFF52272-E98C-432E-9E85-BBA1B7D57CEE}" name="# Of Services - In-Person Fair/Festival"/>
    <tableColumn id="7" xr3:uid="{0E2CA8AD-2835-496B-A2FD-2D22473DE374}" name="# Of Services - In-Person Performance/Presentation"/>
    <tableColumn id="8" xr3:uid="{4921BA17-8D79-4C28-A631-A067686CEB79}" name="# Of Services - In-Person Residency"/>
    <tableColumn id="9" xr3:uid="{A523D8A3-3EB5-4FBC-8F91-31E46E91B052}" name="# Of Services - In-Person Tour"/>
    <tableColumn id="10" xr3:uid="{B8404E2B-42AE-4D15-91FE-6959EB774CCE}" name="# Of Services - In-Person Rehearsal"/>
    <tableColumn id="11" xr3:uid="{124E74DE-35FE-475C-B281-0DF4C174D71D}" name="# Of Services - In-Person Other"/>
    <tableColumn id="12" xr3:uid="{54BBEFEB-7E3A-47BA-AD12-B69F8BFF9C7C}" name="# Of Services - T O T A L In-Person" dataDxfId="0"/>
    <tableColumn id="13" xr3:uid="{42756AAF-EE54-4727-BA07-96C67CFBAE7D}" name="Est -  Attendance - In-Person Camp"/>
    <tableColumn id="14" xr3:uid="{F2219908-8A2A-47CD-A409-5A3ACA870501}" name="Est -  Attendance - In-Person Class/Workshop"/>
    <tableColumn id="15" xr3:uid="{5E00C2E1-9A08-4148-88A2-12F1AF517145}" name="Est -  Attendance - In-Person Exhibit - Permanent"/>
    <tableColumn id="16" xr3:uid="{94608565-3794-45BB-8482-5F8E93FAD463}" name="Est -  Attendance - In-Person Exhibit - Temporary"/>
    <tableColumn id="17" xr3:uid="{41742AD1-A646-4057-B61C-150EB2A8780E}" name="Est -  Attendance - In-Person Fair/Festival"/>
    <tableColumn id="18" xr3:uid="{8068A4CD-BD58-4BED-9B6E-F04500BCC07F}" name="Est -  Attendance - In-Person Performance/Presentation"/>
    <tableColumn id="19" xr3:uid="{5759A65B-233C-404A-A078-F25CA9A965DA}" name="Est -  Attendance - In-Person Residency"/>
    <tableColumn id="20" xr3:uid="{596D36DA-C5E5-4A21-8D7F-F3079D823CA1}" name="Est -  Attendance - In-Person Tour"/>
    <tableColumn id="21" xr3:uid="{A0B06EF7-883C-4AE0-AA5F-439139074B58}" name="Est -  Attendance - In-Person Rehearsal"/>
    <tableColumn id="22" xr3:uid="{E9C3EA1B-52DE-44FB-8742-BF89EFCE6F3D}" name="Est -  Attendance - In-Person Other"/>
    <tableColumn id="23" xr3:uid="{5F73EA8C-0860-4B83-A68E-14D7FBE99E68}" name="Est -  Attendance - T O T A L In-Person"/>
    <tableColumn id="24" xr3:uid="{ACEAE018-0608-468A-AB4F-B3F87AAB6D86}" name="# Of Services - Virtual (Any Type Of Programming)"/>
    <tableColumn id="25" xr3:uid="{E4E5834C-5926-4D35-A4D5-3D0E0C709868}" name="# Of Attendees - Virtual (Any Type Of Programming)"/>
    <tableColumn id="26" xr3:uid="{D91B5F0F-7AD4-431D-ACC4-EDED292F723C}" name="F Y 2025-26 C O P App"/>
    <tableColumn id="27" xr3:uid="{6D7BFAFF-2E26-40C0-8C8A-AA6BD4CE5F8E}" name="*FY 2025-26 COP App - Folder - Name"/>
    <tableColumn id="28" xr3:uid="{411B41B1-7C3B-413B-8FC7-87A50F427DE7}" name="*FY 2025-26 COP App - Organization Name"/>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6D9B4-1235-4C2C-89A6-197FD60ADAAF}">
  <sheetPr>
    <tabColor rgb="FF0070C0"/>
    <pageSetUpPr fitToPage="1"/>
  </sheetPr>
  <dimension ref="A1:E61"/>
  <sheetViews>
    <sheetView tabSelected="1" zoomScaleNormal="100" workbookViewId="0">
      <selection activeCell="D3" sqref="D3"/>
    </sheetView>
  </sheetViews>
  <sheetFormatPr defaultColWidth="9.109375" defaultRowHeight="14.4" x14ac:dyDescent="0.3"/>
  <cols>
    <col min="1" max="1" width="45" style="9" bestFit="1" customWidth="1"/>
    <col min="2" max="2" width="38.44140625" style="21" customWidth="1"/>
    <col min="3" max="3" width="40.77734375" style="21" customWidth="1"/>
    <col min="4" max="4" width="39.109375" style="21" customWidth="1"/>
    <col min="5" max="5" width="50.77734375" style="9" customWidth="1"/>
    <col min="6" max="16384" width="9.109375" style="9"/>
  </cols>
  <sheetData>
    <row r="1" spans="1:5" ht="31.2" x14ac:dyDescent="0.3">
      <c r="A1" s="54" t="s">
        <v>129</v>
      </c>
      <c r="B1" s="54"/>
      <c r="C1" s="54"/>
      <c r="D1" s="54"/>
      <c r="E1"/>
    </row>
    <row r="2" spans="1:5" ht="19.5" customHeight="1" thickBot="1" x14ac:dyDescent="0.35">
      <c r="A2" s="55" t="s">
        <v>84</v>
      </c>
      <c r="B2" s="55"/>
      <c r="C2" s="55"/>
      <c r="D2" s="55"/>
      <c r="E2"/>
    </row>
    <row r="3" spans="1:5" ht="21.6" thickBot="1" x14ac:dyDescent="0.45">
      <c r="A3" s="56" t="s">
        <v>81</v>
      </c>
      <c r="B3" s="57"/>
      <c r="C3" s="58"/>
      <c r="D3" s="23" t="s">
        <v>211</v>
      </c>
      <c r="E3"/>
    </row>
    <row r="4" spans="1:5" ht="15" thickBot="1" x14ac:dyDescent="0.35">
      <c r="A4" s="1"/>
      <c r="B4" s="10"/>
      <c r="C4" s="10"/>
      <c r="D4" s="10"/>
      <c r="E4"/>
    </row>
    <row r="5" spans="1:5" ht="92.55" customHeight="1" thickBot="1" x14ac:dyDescent="0.35">
      <c r="A5" s="50" t="s">
        <v>202</v>
      </c>
      <c r="B5" s="51"/>
      <c r="C5" s="51"/>
      <c r="D5" s="52"/>
      <c r="E5"/>
    </row>
    <row r="6" spans="1:5" ht="15" thickBot="1" x14ac:dyDescent="0.35">
      <c r="A6" s="2"/>
      <c r="B6" s="26" t="s">
        <v>48</v>
      </c>
      <c r="C6" s="11" t="s">
        <v>56</v>
      </c>
      <c r="D6" s="11" t="s">
        <v>92</v>
      </c>
      <c r="E6"/>
    </row>
    <row r="7" spans="1:5" ht="29.4" thickBot="1" x14ac:dyDescent="0.35">
      <c r="A7" s="2"/>
      <c r="B7" s="27" t="s">
        <v>82</v>
      </c>
      <c r="C7" s="12" t="s">
        <v>95</v>
      </c>
      <c r="D7" s="12" t="s">
        <v>131</v>
      </c>
      <c r="E7" s="3" t="s">
        <v>20</v>
      </c>
    </row>
    <row r="8" spans="1:5" ht="58.2" thickBot="1" x14ac:dyDescent="0.35">
      <c r="A8" s="2"/>
      <c r="B8" s="13" t="s">
        <v>130</v>
      </c>
      <c r="C8" s="13" t="s">
        <v>201</v>
      </c>
      <c r="D8" s="13" t="s">
        <v>132</v>
      </c>
      <c r="E8" s="39" t="s">
        <v>133</v>
      </c>
    </row>
    <row r="9" spans="1:5" x14ac:dyDescent="0.3">
      <c r="A9" s="4" t="s">
        <v>10</v>
      </c>
      <c r="B9" s="14"/>
      <c r="C9" s="14"/>
      <c r="D9" s="14"/>
      <c r="E9" s="47"/>
    </row>
    <row r="10" spans="1:5" x14ac:dyDescent="0.3">
      <c r="A10" s="2" t="s">
        <v>0</v>
      </c>
      <c r="B10" s="16" t="e">
        <f>VLOOKUP($D$3,Table1[#All],3,FALSE)</f>
        <v>#N/A</v>
      </c>
      <c r="C10" s="16">
        <f>VLOOKUP($D$3,Table3[#All],2,FALSE)</f>
        <v>1</v>
      </c>
      <c r="D10" s="16"/>
      <c r="E10" s="48"/>
    </row>
    <row r="11" spans="1:5" x14ac:dyDescent="0.3">
      <c r="A11" s="2" t="s">
        <v>1</v>
      </c>
      <c r="B11" s="16" t="e">
        <f>VLOOKUP($D$3,Table1[#All],5,FALSE)</f>
        <v>#N/A</v>
      </c>
      <c r="C11" s="16">
        <f>VLOOKUP($D$3,Table3[#All],3,FALSE)</f>
        <v>12</v>
      </c>
      <c r="D11" s="16"/>
      <c r="E11" s="48"/>
    </row>
    <row r="12" spans="1:5" x14ac:dyDescent="0.3">
      <c r="A12" s="2" t="s">
        <v>3</v>
      </c>
      <c r="B12" s="16" t="e">
        <f>VLOOKUP($D$3,Table1[#All],7,FALSE)</f>
        <v>#N/A</v>
      </c>
      <c r="C12" s="16">
        <f>VLOOKUP($D$3,Table3[#All],4,FALSE)</f>
        <v>0</v>
      </c>
      <c r="D12" s="16"/>
      <c r="E12" s="48"/>
    </row>
    <row r="13" spans="1:5" x14ac:dyDescent="0.3">
      <c r="A13" s="2" t="s">
        <v>2</v>
      </c>
      <c r="B13" s="16" t="e">
        <f>VLOOKUP($D$3,Table1[#All],9,FALSE)</f>
        <v>#N/A</v>
      </c>
      <c r="C13" s="16">
        <f>VLOOKUP($D$3,Table3[#All],5,FALSE)</f>
        <v>0</v>
      </c>
      <c r="D13" s="16"/>
      <c r="E13" s="48"/>
    </row>
    <row r="14" spans="1:5" x14ac:dyDescent="0.3">
      <c r="A14" s="2" t="s">
        <v>4</v>
      </c>
      <c r="B14" s="16" t="e">
        <f>VLOOKUP($D$3,Table1[#All],11,FALSE)</f>
        <v>#N/A</v>
      </c>
      <c r="C14" s="16">
        <f>VLOOKUP($D$3,Table3[#All],6,FALSE)</f>
        <v>1</v>
      </c>
      <c r="D14" s="16"/>
      <c r="E14" s="48"/>
    </row>
    <row r="15" spans="1:5" x14ac:dyDescent="0.3">
      <c r="A15" s="2" t="s">
        <v>5</v>
      </c>
      <c r="B15" s="16" t="e">
        <f>VLOOKUP($D$3,Table1[#All],13,FALSE)</f>
        <v>#N/A</v>
      </c>
      <c r="C15" s="16">
        <f>VLOOKUP($D$3,Table3[#All],7,FALSE)</f>
        <v>0</v>
      </c>
      <c r="D15" s="16"/>
      <c r="E15" s="48"/>
    </row>
    <row r="16" spans="1:5" x14ac:dyDescent="0.3">
      <c r="A16" s="2" t="s">
        <v>6</v>
      </c>
      <c r="B16" s="16" t="e">
        <f>VLOOKUP($D$3,Table1[#All],15,FALSE)</f>
        <v>#N/A</v>
      </c>
      <c r="C16" s="16">
        <f>VLOOKUP($D$3,Table3[#All],8,FALSE)</f>
        <v>0</v>
      </c>
      <c r="D16" s="16"/>
      <c r="E16" s="48"/>
    </row>
    <row r="17" spans="1:5" x14ac:dyDescent="0.3">
      <c r="A17" s="2" t="s">
        <v>7</v>
      </c>
      <c r="B17" s="16" t="e">
        <f>VLOOKUP($D$3,Table1[#All],17,FALSE)</f>
        <v>#N/A</v>
      </c>
      <c r="C17" s="16">
        <f>VLOOKUP($D$3,Table3[#All],9,FALSE)</f>
        <v>2</v>
      </c>
      <c r="D17" s="16"/>
      <c r="E17" s="48"/>
    </row>
    <row r="18" spans="1:5" x14ac:dyDescent="0.3">
      <c r="A18" s="2" t="s">
        <v>8</v>
      </c>
      <c r="B18" s="16" t="e">
        <f>VLOOKUP($D$3,Table1[#All],19,FALSE)</f>
        <v>#N/A</v>
      </c>
      <c r="C18" s="16">
        <f>VLOOKUP($D$3,Table3[#All],10,FALSE)</f>
        <v>0</v>
      </c>
      <c r="D18" s="16"/>
      <c r="E18" s="48"/>
    </row>
    <row r="19" spans="1:5" x14ac:dyDescent="0.3">
      <c r="A19" s="2" t="s">
        <v>9</v>
      </c>
      <c r="B19" s="16" t="e">
        <f>VLOOKUP($D$3,Table1[#All],21,FALSE)</f>
        <v>#N/A</v>
      </c>
      <c r="C19" s="16">
        <f>VLOOKUP($D$3,Table3[#All],11,FALSE)</f>
        <v>0</v>
      </c>
      <c r="D19" s="22"/>
      <c r="E19" s="48"/>
    </row>
    <row r="20" spans="1:5" x14ac:dyDescent="0.3">
      <c r="A20" s="6" t="s">
        <v>79</v>
      </c>
      <c r="B20" s="15" t="e">
        <f>SUM(B9:B19)</f>
        <v>#N/A</v>
      </c>
      <c r="C20" s="15">
        <f>SUM(C9:C19)</f>
        <v>16</v>
      </c>
      <c r="D20" s="29">
        <f>SUM(D9:D19)</f>
        <v>0</v>
      </c>
      <c r="E20" s="48"/>
    </row>
    <row r="21" spans="1:5" x14ac:dyDescent="0.3">
      <c r="A21" s="2"/>
      <c r="B21" s="14"/>
      <c r="C21" s="14"/>
      <c r="D21" s="14"/>
      <c r="E21" s="48"/>
    </row>
    <row r="22" spans="1:5" x14ac:dyDescent="0.3">
      <c r="A22" s="4" t="s">
        <v>11</v>
      </c>
      <c r="B22" s="14"/>
      <c r="C22" s="14"/>
      <c r="D22" s="14"/>
      <c r="E22" s="48"/>
    </row>
    <row r="23" spans="1:5" x14ac:dyDescent="0.3">
      <c r="A23" s="6" t="s">
        <v>44</v>
      </c>
      <c r="B23" s="28" t="e">
        <f>VLOOKUP(D3,Table2[#All],3,FALSE)</f>
        <v>#N/A</v>
      </c>
      <c r="C23" s="16">
        <f>VLOOKUP($D$3,Table3[#All],24,FALSE)</f>
        <v>3</v>
      </c>
      <c r="D23" s="24"/>
      <c r="E23" s="48"/>
    </row>
    <row r="24" spans="1:5" x14ac:dyDescent="0.3">
      <c r="A24" s="2"/>
      <c r="B24" s="14"/>
      <c r="C24" s="14"/>
      <c r="D24" s="14"/>
      <c r="E24" s="48"/>
    </row>
    <row r="25" spans="1:5" x14ac:dyDescent="0.3">
      <c r="A25" s="4" t="s">
        <v>12</v>
      </c>
      <c r="B25" s="14"/>
      <c r="C25" s="14"/>
      <c r="D25" s="14"/>
      <c r="E25" s="48"/>
    </row>
    <row r="26" spans="1:5" x14ac:dyDescent="0.3">
      <c r="A26" s="2" t="s">
        <v>0</v>
      </c>
      <c r="B26" s="16" t="e">
        <f>VLOOKUP($D$3,Table1[#All],2,FALSE)</f>
        <v>#N/A</v>
      </c>
      <c r="C26" s="16">
        <f>VLOOKUP($D$3,Table3[#All],13,FALSE)</f>
        <v>50</v>
      </c>
      <c r="D26" s="16"/>
      <c r="E26" s="48"/>
    </row>
    <row r="27" spans="1:5" x14ac:dyDescent="0.3">
      <c r="A27" s="2" t="s">
        <v>1</v>
      </c>
      <c r="B27" s="16" t="e">
        <f>VLOOKUP($D$3,Table1[#All],4,FALSE)</f>
        <v>#N/A</v>
      </c>
      <c r="C27" s="16">
        <f>VLOOKUP($D$3,Table3[#All],14,FALSE)</f>
        <v>200</v>
      </c>
      <c r="D27" s="16"/>
      <c r="E27" s="48"/>
    </row>
    <row r="28" spans="1:5" x14ac:dyDescent="0.3">
      <c r="A28" s="2" t="s">
        <v>3</v>
      </c>
      <c r="B28" s="16" t="e">
        <f>VLOOKUP($D$3,Table1[#All],6,FALSE)</f>
        <v>#N/A</v>
      </c>
      <c r="C28" s="16">
        <f>VLOOKUP($D$3,Table3[#All],15,FALSE)</f>
        <v>0</v>
      </c>
      <c r="D28" s="16"/>
      <c r="E28" s="48"/>
    </row>
    <row r="29" spans="1:5" x14ac:dyDescent="0.3">
      <c r="A29" s="2" t="s">
        <v>2</v>
      </c>
      <c r="B29" s="16" t="e">
        <f>VLOOKUP($D$3,Table1[#All],8,FALSE)</f>
        <v>#N/A</v>
      </c>
      <c r="C29" s="16">
        <f>VLOOKUP($D$3,Table3[#All],16,FALSE)</f>
        <v>0</v>
      </c>
      <c r="D29" s="16"/>
      <c r="E29" s="48"/>
    </row>
    <row r="30" spans="1:5" x14ac:dyDescent="0.3">
      <c r="A30" s="2" t="s">
        <v>4</v>
      </c>
      <c r="B30" s="16" t="e">
        <f>VLOOKUP($D$3,Table1[#All],10,FALSE)</f>
        <v>#N/A</v>
      </c>
      <c r="C30" s="16">
        <f>VLOOKUP($D$3,Table3[#All],17,FALSE)</f>
        <v>250</v>
      </c>
      <c r="D30" s="16"/>
      <c r="E30" s="48"/>
    </row>
    <row r="31" spans="1:5" x14ac:dyDescent="0.3">
      <c r="A31" s="2" t="s">
        <v>5</v>
      </c>
      <c r="B31" s="16" t="e">
        <f>VLOOKUP($D$3,Table1[#All],12,FALSE)</f>
        <v>#N/A</v>
      </c>
      <c r="C31" s="16">
        <f>VLOOKUP($D$3,Table3[#All],18,FALSE)</f>
        <v>0</v>
      </c>
      <c r="D31" s="16"/>
      <c r="E31" s="48"/>
    </row>
    <row r="32" spans="1:5" x14ac:dyDescent="0.3">
      <c r="A32" s="2" t="s">
        <v>6</v>
      </c>
      <c r="B32" s="16" t="e">
        <f>VLOOKUP($D$3,Table1[#All],14,FALSE)</f>
        <v>#N/A</v>
      </c>
      <c r="C32" s="16">
        <f>VLOOKUP($D$3,Table3[#All],19,FALSE)</f>
        <v>0</v>
      </c>
      <c r="D32" s="16"/>
      <c r="E32" s="48"/>
    </row>
    <row r="33" spans="1:5" x14ac:dyDescent="0.3">
      <c r="A33" s="2" t="s">
        <v>7</v>
      </c>
      <c r="B33" s="16" t="e">
        <f>VLOOKUP($D$3,Table1[#All],16,FALSE)</f>
        <v>#N/A</v>
      </c>
      <c r="C33" s="16">
        <f>VLOOKUP($D$3,Table3[#All],20,FALSE)</f>
        <v>50</v>
      </c>
      <c r="D33" s="16"/>
      <c r="E33" s="48"/>
    </row>
    <row r="34" spans="1:5" x14ac:dyDescent="0.3">
      <c r="A34" s="2" t="s">
        <v>8</v>
      </c>
      <c r="B34" s="16" t="e">
        <f>VLOOKUP($D$3,Table1[#All],18,FALSE)</f>
        <v>#N/A</v>
      </c>
      <c r="C34" s="16">
        <f>VLOOKUP($D$3,Table3[#All],21,FALSE)</f>
        <v>0</v>
      </c>
      <c r="D34" s="16"/>
      <c r="E34" s="48"/>
    </row>
    <row r="35" spans="1:5" x14ac:dyDescent="0.3">
      <c r="A35" s="2" t="s">
        <v>9</v>
      </c>
      <c r="B35" s="16" t="e">
        <f>VLOOKUP($D$3,Table1[#All],20,FALSE)</f>
        <v>#N/A</v>
      </c>
      <c r="C35" s="16">
        <f>VLOOKUP($D$3,Table3[#All],22,FALSE)</f>
        <v>0</v>
      </c>
      <c r="D35" s="16"/>
      <c r="E35" s="48"/>
    </row>
    <row r="36" spans="1:5" x14ac:dyDescent="0.3">
      <c r="A36" s="6" t="s">
        <v>80</v>
      </c>
      <c r="B36" s="15" t="e">
        <f>SUM(B26:B35)</f>
        <v>#N/A</v>
      </c>
      <c r="C36" s="15">
        <f>SUM(C26:C35)</f>
        <v>550</v>
      </c>
      <c r="D36" s="15">
        <f>SUM(D26:D35)</f>
        <v>0</v>
      </c>
      <c r="E36" s="48"/>
    </row>
    <row r="37" spans="1:5" x14ac:dyDescent="0.3">
      <c r="A37" s="2"/>
      <c r="B37" s="14"/>
      <c r="C37" s="14"/>
      <c r="D37" s="14"/>
      <c r="E37" s="48"/>
    </row>
    <row r="38" spans="1:5" x14ac:dyDescent="0.3">
      <c r="A38" s="4" t="s">
        <v>13</v>
      </c>
      <c r="B38" s="14"/>
      <c r="C38" s="14"/>
      <c r="D38" s="14"/>
      <c r="E38" s="48"/>
    </row>
    <row r="39" spans="1:5" ht="15" thickBot="1" x14ac:dyDescent="0.35">
      <c r="A39" s="7" t="s">
        <v>45</v>
      </c>
      <c r="B39" s="28" t="e">
        <f>VLOOKUP(D3,Table2[#All],2,FALSE)</f>
        <v>#N/A</v>
      </c>
      <c r="C39" s="16">
        <f>VLOOKUP($D$3,Table3[#All],25,FALSE)</f>
        <v>75</v>
      </c>
      <c r="D39" s="25"/>
      <c r="E39" s="48"/>
    </row>
    <row r="40" spans="1:5" ht="15" thickBot="1" x14ac:dyDescent="0.35">
      <c r="A40"/>
      <c r="B40" s="14"/>
      <c r="C40" s="14"/>
      <c r="D40" s="14"/>
      <c r="E40" s="48"/>
    </row>
    <row r="41" spans="1:5" ht="64.8" customHeight="1" thickBot="1" x14ac:dyDescent="0.35">
      <c r="A41" s="50" t="s">
        <v>83</v>
      </c>
      <c r="B41" s="51"/>
      <c r="C41" s="51"/>
      <c r="D41" s="52"/>
      <c r="E41" s="48"/>
    </row>
    <row r="42" spans="1:5" ht="28.8" x14ac:dyDescent="0.3">
      <c r="A42" s="2"/>
      <c r="B42" s="12" t="s">
        <v>134</v>
      </c>
      <c r="C42" s="12" t="s">
        <v>135</v>
      </c>
      <c r="D42" s="12" t="s">
        <v>136</v>
      </c>
      <c r="E42" s="48"/>
    </row>
    <row r="43" spans="1:5" ht="57.6" x14ac:dyDescent="0.3">
      <c r="A43" s="2"/>
      <c r="B43" s="30" t="s">
        <v>90</v>
      </c>
      <c r="C43" s="30" t="s">
        <v>91</v>
      </c>
      <c r="D43" s="13" t="s">
        <v>137</v>
      </c>
      <c r="E43" s="48"/>
    </row>
    <row r="44" spans="1:5" x14ac:dyDescent="0.3">
      <c r="A44" s="4" t="s">
        <v>21</v>
      </c>
      <c r="B44" s="17"/>
      <c r="C44" s="17"/>
      <c r="D44" s="17"/>
      <c r="E44" s="48"/>
    </row>
    <row r="45" spans="1:5" x14ac:dyDescent="0.3">
      <c r="A45" s="2" t="s">
        <v>25</v>
      </c>
      <c r="B45" s="18"/>
      <c r="C45" s="18"/>
      <c r="D45" s="18"/>
      <c r="E45" s="48"/>
    </row>
    <row r="46" spans="1:5" x14ac:dyDescent="0.3">
      <c r="A46" s="2" t="s">
        <v>26</v>
      </c>
      <c r="B46" s="18"/>
      <c r="C46" s="18"/>
      <c r="D46" s="18"/>
      <c r="E46" s="48"/>
    </row>
    <row r="47" spans="1:5" x14ac:dyDescent="0.3">
      <c r="A47" s="2" t="s">
        <v>75</v>
      </c>
      <c r="B47" s="18"/>
      <c r="C47" s="18"/>
      <c r="D47" s="18"/>
      <c r="E47" s="48"/>
    </row>
    <row r="48" spans="1:5" x14ac:dyDescent="0.3">
      <c r="A48" s="2" t="s">
        <v>76</v>
      </c>
      <c r="B48" s="18"/>
      <c r="C48" s="18"/>
      <c r="D48" s="18"/>
      <c r="E48" s="48"/>
    </row>
    <row r="49" spans="1:5" x14ac:dyDescent="0.3">
      <c r="A49" s="2" t="s">
        <v>78</v>
      </c>
      <c r="B49" s="18"/>
      <c r="C49" s="18"/>
      <c r="D49" s="18"/>
      <c r="E49" s="48"/>
    </row>
    <row r="50" spans="1:5" x14ac:dyDescent="0.3">
      <c r="A50" s="2" t="s">
        <v>77</v>
      </c>
      <c r="B50" s="18"/>
      <c r="C50" s="18"/>
      <c r="D50" s="18"/>
      <c r="E50" s="48"/>
    </row>
    <row r="51" spans="1:5" x14ac:dyDescent="0.3">
      <c r="A51" s="5" t="s">
        <v>14</v>
      </c>
      <c r="B51" s="18"/>
      <c r="C51" s="18"/>
      <c r="D51" s="18"/>
      <c r="E51" s="48"/>
    </row>
    <row r="52" spans="1:5" x14ac:dyDescent="0.3">
      <c r="A52" s="2" t="s">
        <v>24</v>
      </c>
      <c r="B52" s="19"/>
      <c r="C52" s="19"/>
      <c r="D52" s="19"/>
      <c r="E52" s="48"/>
    </row>
    <row r="53" spans="1:5" x14ac:dyDescent="0.3">
      <c r="A53" s="2"/>
      <c r="B53" s="14"/>
      <c r="C53" s="14"/>
      <c r="D53" s="14"/>
      <c r="E53" s="48"/>
    </row>
    <row r="54" spans="1:5" x14ac:dyDescent="0.3">
      <c r="A54" s="4" t="s">
        <v>22</v>
      </c>
      <c r="B54" s="14"/>
      <c r="C54" s="14"/>
      <c r="D54" s="14"/>
      <c r="E54" s="48"/>
    </row>
    <row r="55" spans="1:5" x14ac:dyDescent="0.3">
      <c r="A55" s="2" t="s">
        <v>16</v>
      </c>
      <c r="B55" s="18"/>
      <c r="C55" s="18"/>
      <c r="D55" s="18"/>
      <c r="E55" s="48"/>
    </row>
    <row r="56" spans="1:5" x14ac:dyDescent="0.3">
      <c r="A56" s="2" t="s">
        <v>17</v>
      </c>
      <c r="B56" s="18"/>
      <c r="C56" s="18"/>
      <c r="D56" s="18"/>
      <c r="E56" s="48"/>
    </row>
    <row r="57" spans="1:5" x14ac:dyDescent="0.3">
      <c r="A57" s="2" t="s">
        <v>18</v>
      </c>
      <c r="B57" s="18"/>
      <c r="C57" s="18"/>
      <c r="D57" s="18"/>
      <c r="E57" s="48"/>
    </row>
    <row r="58" spans="1:5" x14ac:dyDescent="0.3">
      <c r="A58" s="2" t="s">
        <v>15</v>
      </c>
      <c r="B58" s="18"/>
      <c r="C58" s="18"/>
      <c r="D58" s="18"/>
      <c r="E58" s="48"/>
    </row>
    <row r="59" spans="1:5" x14ac:dyDescent="0.3">
      <c r="A59" s="5" t="s">
        <v>19</v>
      </c>
      <c r="B59" s="18"/>
      <c r="C59" s="18"/>
      <c r="D59" s="18"/>
      <c r="E59" s="48"/>
    </row>
    <row r="60" spans="1:5" ht="15" thickBot="1" x14ac:dyDescent="0.35">
      <c r="A60" s="8" t="s">
        <v>23</v>
      </c>
      <c r="B60" s="20"/>
      <c r="C60" s="20"/>
      <c r="D60" s="20"/>
      <c r="E60" s="49"/>
    </row>
    <row r="61" spans="1:5" ht="60.45" customHeight="1" thickBot="1" x14ac:dyDescent="0.35">
      <c r="A61" s="53" t="s">
        <v>93</v>
      </c>
      <c r="B61" s="51"/>
      <c r="C61" s="51"/>
      <c r="D61" s="52"/>
      <c r="E61" s="31"/>
    </row>
  </sheetData>
  <mergeCells count="7">
    <mergeCell ref="E9:E60"/>
    <mergeCell ref="A41:D41"/>
    <mergeCell ref="A61:D61"/>
    <mergeCell ref="A1:D1"/>
    <mergeCell ref="A2:D2"/>
    <mergeCell ref="A3:C3"/>
    <mergeCell ref="A5:D5"/>
  </mergeCells>
  <dataValidations count="3">
    <dataValidation type="whole" allowBlank="1" showInputMessage="1" showErrorMessage="1" sqref="B45:D51" xr:uid="{B72D4ADF-574C-4860-B52D-AAC9EC11EF79}">
      <formula1>-100000000000</formula1>
      <formula2>1000000000000000</formula2>
    </dataValidation>
    <dataValidation type="whole" allowBlank="1" showInputMessage="1" showErrorMessage="1" sqref="B44:D44 B55:D60" xr:uid="{D67504F2-ABF0-443E-94FE-B9E4675D5CB7}">
      <formula1>0</formula1>
      <formula2>1000000000000000</formula2>
    </dataValidation>
    <dataValidation type="whole" allowBlank="1" showInputMessage="1" showErrorMessage="1" sqref="C24 C38:D38 B23:C23 B10:D19 B39:C39 D22:D24 C22 B26:D36" xr:uid="{BC1FD211-21E8-42A5-BC4F-EE00DBB61374}">
      <formula1>0</formula1>
      <formula2>100000000000</formula2>
    </dataValidation>
  </dataValidations>
  <pageMargins left="0.7" right="0.7" top="0.75" bottom="0.75" header="0.3" footer="0.3"/>
  <pageSetup scale="57" fitToHeight="0" orientation="landscape" r:id="rId1"/>
  <rowBreaks count="1" manualBreakCount="1">
    <brk id="4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4C0286F3-482F-403C-B096-DF5B3712D150}">
          <x14:formula1>
            <xm:f>'DNE_Org Names 26'!$A$1:$A$66</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5278-3E95-44EC-A71B-6093E31ED1E6}">
  <sheetPr>
    <tabColor rgb="FF00B050"/>
  </sheetPr>
  <dimension ref="A1:W58"/>
  <sheetViews>
    <sheetView showGridLines="0" topLeftCell="A21" workbookViewId="0">
      <selection activeCell="A3" sqref="A3:A58"/>
    </sheetView>
  </sheetViews>
  <sheetFormatPr defaultRowHeight="14.4" x14ac:dyDescent="0.3"/>
  <cols>
    <col min="1" max="1" width="50.44140625" customWidth="1"/>
    <col min="2" max="2" width="13.88671875" style="66" customWidth="1"/>
    <col min="3" max="3" width="10.109375" style="66" customWidth="1"/>
    <col min="4" max="4" width="14" style="66" customWidth="1"/>
    <col min="5" max="5" width="11.21875" style="66" customWidth="1"/>
    <col min="6" max="6" width="14" style="66" customWidth="1"/>
    <col min="7" max="7" width="11" style="66" customWidth="1"/>
    <col min="8" max="8" width="14" customWidth="1"/>
    <col min="9" max="9" width="11" customWidth="1"/>
    <col min="10" max="10" width="14" customWidth="1"/>
    <col min="11" max="11" width="11" customWidth="1"/>
    <col min="12" max="12" width="15" customWidth="1"/>
    <col min="13" max="13" width="14.109375" customWidth="1"/>
    <col min="14" max="14" width="15" customWidth="1"/>
    <col min="15" max="15" width="12" customWidth="1"/>
    <col min="16" max="16" width="15" customWidth="1"/>
    <col min="17" max="21" width="12" customWidth="1"/>
    <col min="22" max="22" width="15" customWidth="1"/>
    <col min="23" max="23" width="12" customWidth="1"/>
  </cols>
  <sheetData>
    <row r="1" spans="1:23" x14ac:dyDescent="0.3">
      <c r="A1">
        <v>1</v>
      </c>
      <c r="B1" s="66">
        <v>2</v>
      </c>
      <c r="C1" s="66">
        <v>3</v>
      </c>
      <c r="D1" s="66">
        <v>4</v>
      </c>
      <c r="E1" s="66">
        <v>5</v>
      </c>
      <c r="F1">
        <v>6</v>
      </c>
      <c r="G1">
        <v>7</v>
      </c>
      <c r="H1" s="66">
        <v>8</v>
      </c>
      <c r="I1" s="66">
        <v>9</v>
      </c>
      <c r="J1" s="66">
        <v>10</v>
      </c>
      <c r="K1" s="66">
        <v>11</v>
      </c>
      <c r="L1">
        <v>12</v>
      </c>
      <c r="M1">
        <v>13</v>
      </c>
      <c r="N1" s="66">
        <v>14</v>
      </c>
      <c r="O1" s="66">
        <v>15</v>
      </c>
      <c r="P1" s="66">
        <v>16</v>
      </c>
      <c r="Q1" s="66">
        <v>17</v>
      </c>
      <c r="R1">
        <v>18</v>
      </c>
      <c r="S1">
        <v>19</v>
      </c>
      <c r="T1" s="66">
        <v>20</v>
      </c>
      <c r="U1" s="66">
        <v>21</v>
      </c>
      <c r="V1" s="66">
        <v>22</v>
      </c>
      <c r="W1" s="66">
        <v>23</v>
      </c>
    </row>
    <row r="2" spans="1:23" s="62" customFormat="1" ht="43.2" x14ac:dyDescent="0.3">
      <c r="A2" s="62" t="s">
        <v>138</v>
      </c>
      <c r="B2" s="69" t="s">
        <v>179</v>
      </c>
      <c r="C2" s="69" t="s">
        <v>180</v>
      </c>
      <c r="D2" s="69" t="s">
        <v>181</v>
      </c>
      <c r="E2" s="69" t="s">
        <v>182</v>
      </c>
      <c r="F2" s="69" t="s">
        <v>183</v>
      </c>
      <c r="G2" s="69" t="s">
        <v>184</v>
      </c>
      <c r="H2" s="62" t="s">
        <v>185</v>
      </c>
      <c r="I2" s="62" t="s">
        <v>186</v>
      </c>
      <c r="J2" s="62" t="s">
        <v>187</v>
      </c>
      <c r="K2" s="62" t="s">
        <v>188</v>
      </c>
      <c r="L2" s="62" t="s">
        <v>191</v>
      </c>
      <c r="M2" s="62" t="s">
        <v>192</v>
      </c>
      <c r="N2" s="62" t="s">
        <v>195</v>
      </c>
      <c r="O2" s="62" t="s">
        <v>196</v>
      </c>
      <c r="P2" s="62" t="s">
        <v>197</v>
      </c>
      <c r="Q2" s="62" t="s">
        <v>198</v>
      </c>
      <c r="R2" s="62" t="s">
        <v>193</v>
      </c>
      <c r="S2" s="62" t="s">
        <v>194</v>
      </c>
      <c r="T2" s="62" t="s">
        <v>189</v>
      </c>
      <c r="U2" s="62" t="s">
        <v>190</v>
      </c>
      <c r="V2" s="62" t="s">
        <v>199</v>
      </c>
      <c r="W2" s="62" t="s">
        <v>200</v>
      </c>
    </row>
    <row r="3" spans="1:23" x14ac:dyDescent="0.3">
      <c r="A3" t="s">
        <v>141</v>
      </c>
      <c r="B3" s="66">
        <v>737</v>
      </c>
      <c r="C3" s="66">
        <v>42</v>
      </c>
      <c r="D3" s="66">
        <v>113</v>
      </c>
      <c r="E3" s="66">
        <v>7</v>
      </c>
      <c r="H3">
        <v>290</v>
      </c>
      <c r="I3">
        <v>31</v>
      </c>
      <c r="L3">
        <v>1003</v>
      </c>
      <c r="M3">
        <v>11</v>
      </c>
      <c r="T3">
        <v>274</v>
      </c>
      <c r="U3">
        <v>5</v>
      </c>
      <c r="V3">
        <v>2417</v>
      </c>
      <c r="W3">
        <v>96</v>
      </c>
    </row>
    <row r="4" spans="1:23" x14ac:dyDescent="0.3">
      <c r="A4" t="s">
        <v>27</v>
      </c>
      <c r="D4" s="66">
        <v>3097</v>
      </c>
      <c r="E4" s="66">
        <v>291</v>
      </c>
      <c r="F4" s="66">
        <v>120</v>
      </c>
      <c r="G4" s="66">
        <v>1</v>
      </c>
      <c r="L4">
        <v>2762</v>
      </c>
      <c r="M4">
        <v>13</v>
      </c>
      <c r="R4">
        <v>1566</v>
      </c>
      <c r="S4">
        <v>139</v>
      </c>
      <c r="V4">
        <v>7545</v>
      </c>
      <c r="W4">
        <v>444</v>
      </c>
    </row>
    <row r="5" spans="1:23" x14ac:dyDescent="0.3">
      <c r="A5" t="s">
        <v>142</v>
      </c>
      <c r="B5" s="66">
        <v>3281</v>
      </c>
      <c r="C5" s="66">
        <v>380</v>
      </c>
      <c r="D5" s="66">
        <v>10328</v>
      </c>
      <c r="E5" s="66">
        <v>957</v>
      </c>
      <c r="L5">
        <v>852</v>
      </c>
      <c r="M5">
        <v>3</v>
      </c>
      <c r="R5">
        <v>742</v>
      </c>
      <c r="S5">
        <v>100</v>
      </c>
      <c r="V5">
        <v>15203</v>
      </c>
      <c r="W5">
        <v>1440</v>
      </c>
    </row>
    <row r="6" spans="1:23" x14ac:dyDescent="0.3">
      <c r="A6" t="s">
        <v>85</v>
      </c>
      <c r="B6" s="66">
        <v>14</v>
      </c>
      <c r="C6" s="66">
        <v>14</v>
      </c>
      <c r="D6" s="66">
        <v>441</v>
      </c>
      <c r="E6" s="66">
        <v>88</v>
      </c>
      <c r="H6">
        <v>41</v>
      </c>
      <c r="I6">
        <v>28</v>
      </c>
      <c r="L6">
        <v>3300</v>
      </c>
      <c r="M6">
        <v>81</v>
      </c>
      <c r="R6">
        <v>2024</v>
      </c>
      <c r="S6">
        <v>571</v>
      </c>
      <c r="T6">
        <v>77</v>
      </c>
      <c r="U6">
        <v>390</v>
      </c>
      <c r="V6">
        <v>5897</v>
      </c>
      <c r="W6">
        <v>1172</v>
      </c>
    </row>
    <row r="7" spans="1:23" x14ac:dyDescent="0.3">
      <c r="A7" t="s">
        <v>143</v>
      </c>
      <c r="D7" s="66">
        <v>233</v>
      </c>
      <c r="E7" s="66">
        <v>69</v>
      </c>
      <c r="L7">
        <v>2852</v>
      </c>
      <c r="M7">
        <v>61</v>
      </c>
      <c r="R7">
        <v>846</v>
      </c>
      <c r="S7">
        <v>89</v>
      </c>
      <c r="V7">
        <v>3931</v>
      </c>
      <c r="W7">
        <v>219</v>
      </c>
    </row>
    <row r="8" spans="1:23" x14ac:dyDescent="0.3">
      <c r="A8" t="s">
        <v>144</v>
      </c>
      <c r="B8" s="66">
        <v>799</v>
      </c>
      <c r="C8" s="66">
        <v>91</v>
      </c>
      <c r="D8" s="66">
        <v>1517</v>
      </c>
      <c r="E8" s="66">
        <v>559</v>
      </c>
      <c r="L8">
        <v>8887</v>
      </c>
      <c r="M8">
        <v>18</v>
      </c>
      <c r="N8">
        <v>173</v>
      </c>
      <c r="O8">
        <v>29</v>
      </c>
      <c r="R8">
        <v>952</v>
      </c>
      <c r="S8">
        <v>290</v>
      </c>
      <c r="V8">
        <v>12328</v>
      </c>
      <c r="W8">
        <v>987</v>
      </c>
    </row>
    <row r="9" spans="1:23" x14ac:dyDescent="0.3">
      <c r="A9" t="s">
        <v>98</v>
      </c>
      <c r="B9" s="66">
        <v>3023</v>
      </c>
      <c r="C9" s="66">
        <v>910</v>
      </c>
      <c r="D9" s="66">
        <v>143</v>
      </c>
      <c r="E9" s="66">
        <v>62</v>
      </c>
      <c r="L9">
        <v>11765</v>
      </c>
      <c r="M9">
        <v>40</v>
      </c>
      <c r="N9">
        <v>180</v>
      </c>
      <c r="O9">
        <v>34</v>
      </c>
      <c r="R9">
        <v>1515</v>
      </c>
      <c r="S9">
        <v>197</v>
      </c>
      <c r="V9">
        <v>16626</v>
      </c>
      <c r="W9">
        <v>1243</v>
      </c>
    </row>
    <row r="10" spans="1:23" x14ac:dyDescent="0.3">
      <c r="A10" t="s">
        <v>145</v>
      </c>
      <c r="D10" s="66">
        <v>150</v>
      </c>
      <c r="E10" s="66">
        <v>54</v>
      </c>
      <c r="L10">
        <v>3008</v>
      </c>
      <c r="M10">
        <v>10</v>
      </c>
      <c r="N10">
        <v>216</v>
      </c>
      <c r="O10">
        <v>723</v>
      </c>
      <c r="V10">
        <v>3374</v>
      </c>
      <c r="W10">
        <v>787</v>
      </c>
    </row>
    <row r="11" spans="1:23" x14ac:dyDescent="0.3">
      <c r="A11" t="s">
        <v>28</v>
      </c>
      <c r="D11" s="66">
        <v>59993</v>
      </c>
      <c r="E11" s="66">
        <v>1667</v>
      </c>
      <c r="H11">
        <v>276</v>
      </c>
      <c r="I11">
        <v>9</v>
      </c>
      <c r="J11">
        <v>302</v>
      </c>
      <c r="K11">
        <v>2</v>
      </c>
      <c r="L11">
        <v>40</v>
      </c>
      <c r="M11">
        <v>2</v>
      </c>
      <c r="T11">
        <v>34</v>
      </c>
      <c r="U11">
        <v>3</v>
      </c>
      <c r="V11">
        <v>60645</v>
      </c>
      <c r="W11">
        <v>1683</v>
      </c>
    </row>
    <row r="12" spans="1:23" x14ac:dyDescent="0.3">
      <c r="A12" t="s">
        <v>146</v>
      </c>
      <c r="D12" s="66">
        <v>6923</v>
      </c>
      <c r="E12" s="66">
        <v>249</v>
      </c>
      <c r="L12">
        <v>21276</v>
      </c>
      <c r="M12">
        <v>175</v>
      </c>
      <c r="R12">
        <v>779</v>
      </c>
      <c r="S12">
        <v>75</v>
      </c>
      <c r="T12">
        <v>600</v>
      </c>
      <c r="U12">
        <v>3</v>
      </c>
      <c r="V12">
        <v>29578</v>
      </c>
      <c r="W12">
        <v>502</v>
      </c>
    </row>
    <row r="13" spans="1:23" x14ac:dyDescent="0.3">
      <c r="A13" t="s">
        <v>147</v>
      </c>
      <c r="B13" s="66">
        <v>207</v>
      </c>
      <c r="C13" s="66">
        <v>87</v>
      </c>
      <c r="D13" s="66">
        <v>127</v>
      </c>
      <c r="E13" s="66">
        <v>76</v>
      </c>
      <c r="H13">
        <v>205</v>
      </c>
      <c r="I13">
        <v>32</v>
      </c>
      <c r="J13">
        <v>83</v>
      </c>
      <c r="K13">
        <v>1</v>
      </c>
      <c r="L13">
        <v>207</v>
      </c>
      <c r="M13">
        <v>3</v>
      </c>
      <c r="V13">
        <v>829</v>
      </c>
      <c r="W13">
        <v>199</v>
      </c>
    </row>
    <row r="14" spans="1:23" x14ac:dyDescent="0.3">
      <c r="A14" t="s">
        <v>148</v>
      </c>
      <c r="D14" s="66">
        <v>20455</v>
      </c>
      <c r="E14" s="66">
        <v>3044</v>
      </c>
      <c r="H14">
        <v>21783</v>
      </c>
      <c r="I14">
        <v>280</v>
      </c>
      <c r="J14">
        <v>518</v>
      </c>
      <c r="K14">
        <v>6</v>
      </c>
      <c r="T14">
        <v>81</v>
      </c>
      <c r="U14">
        <v>2</v>
      </c>
      <c r="V14">
        <v>42837</v>
      </c>
      <c r="W14">
        <v>3332</v>
      </c>
    </row>
    <row r="15" spans="1:23" x14ac:dyDescent="0.3">
      <c r="A15" t="s">
        <v>149</v>
      </c>
      <c r="L15">
        <v>57114</v>
      </c>
      <c r="M15">
        <v>64</v>
      </c>
      <c r="R15">
        <v>363</v>
      </c>
      <c r="S15">
        <v>16</v>
      </c>
      <c r="V15">
        <v>57477</v>
      </c>
      <c r="W15">
        <v>80</v>
      </c>
    </row>
    <row r="16" spans="1:23" x14ac:dyDescent="0.3">
      <c r="A16" t="s">
        <v>150</v>
      </c>
      <c r="D16" s="66">
        <v>7178</v>
      </c>
      <c r="E16" s="66">
        <v>893</v>
      </c>
      <c r="L16">
        <v>57624</v>
      </c>
      <c r="M16">
        <v>204</v>
      </c>
      <c r="N16">
        <v>2986</v>
      </c>
      <c r="O16">
        <v>272</v>
      </c>
      <c r="R16">
        <v>572</v>
      </c>
      <c r="S16">
        <v>124</v>
      </c>
      <c r="T16">
        <v>9835</v>
      </c>
      <c r="U16">
        <v>337</v>
      </c>
      <c r="V16">
        <v>78195</v>
      </c>
      <c r="W16">
        <v>1830</v>
      </c>
    </row>
    <row r="17" spans="1:23" x14ac:dyDescent="0.3">
      <c r="A17" t="s">
        <v>151</v>
      </c>
      <c r="B17" s="66">
        <v>42</v>
      </c>
      <c r="C17" s="66">
        <v>1</v>
      </c>
      <c r="D17" s="66">
        <v>2058</v>
      </c>
      <c r="E17" s="66">
        <v>47</v>
      </c>
      <c r="F17" s="66">
        <v>220220</v>
      </c>
      <c r="G17" s="66">
        <v>12</v>
      </c>
      <c r="H17">
        <v>96339</v>
      </c>
      <c r="I17">
        <v>11</v>
      </c>
      <c r="L17">
        <v>254</v>
      </c>
      <c r="M17">
        <v>5</v>
      </c>
      <c r="P17">
        <v>6738</v>
      </c>
      <c r="Q17">
        <v>147</v>
      </c>
      <c r="V17">
        <v>325651</v>
      </c>
      <c r="W17">
        <v>223</v>
      </c>
    </row>
    <row r="18" spans="1:23" x14ac:dyDescent="0.3">
      <c r="A18" t="s">
        <v>46</v>
      </c>
      <c r="D18" s="66">
        <v>38</v>
      </c>
      <c r="E18" s="66">
        <v>1</v>
      </c>
      <c r="F18" s="66">
        <v>2468</v>
      </c>
      <c r="G18" s="66">
        <v>307</v>
      </c>
      <c r="J18">
        <v>104932</v>
      </c>
      <c r="K18">
        <v>21</v>
      </c>
      <c r="P18">
        <v>868</v>
      </c>
      <c r="Q18">
        <v>11</v>
      </c>
      <c r="R18">
        <v>337</v>
      </c>
      <c r="S18">
        <v>3</v>
      </c>
      <c r="T18">
        <v>30087</v>
      </c>
      <c r="U18">
        <v>471</v>
      </c>
      <c r="V18">
        <v>138730</v>
      </c>
      <c r="W18">
        <v>814</v>
      </c>
    </row>
    <row r="19" spans="1:23" x14ac:dyDescent="0.3">
      <c r="A19" t="s">
        <v>34</v>
      </c>
      <c r="B19" s="66">
        <v>802</v>
      </c>
      <c r="C19" s="66">
        <v>24</v>
      </c>
      <c r="D19" s="66">
        <v>5191</v>
      </c>
      <c r="E19" s="66">
        <v>147</v>
      </c>
      <c r="F19" s="66">
        <v>87498</v>
      </c>
      <c r="G19" s="66">
        <v>942</v>
      </c>
      <c r="H19">
        <v>40031</v>
      </c>
      <c r="I19">
        <v>276</v>
      </c>
      <c r="L19">
        <v>4695</v>
      </c>
      <c r="M19">
        <v>43</v>
      </c>
      <c r="T19">
        <v>1943</v>
      </c>
      <c r="U19">
        <v>41</v>
      </c>
      <c r="V19">
        <v>140160</v>
      </c>
      <c r="W19">
        <v>1473</v>
      </c>
    </row>
    <row r="20" spans="1:23" x14ac:dyDescent="0.3">
      <c r="A20" t="s">
        <v>152</v>
      </c>
      <c r="B20" s="66">
        <v>423</v>
      </c>
      <c r="C20" s="66">
        <v>175</v>
      </c>
      <c r="D20" s="66">
        <v>20946</v>
      </c>
      <c r="E20" s="66">
        <v>619</v>
      </c>
      <c r="F20" s="66">
        <v>312812</v>
      </c>
      <c r="G20" s="66">
        <v>258</v>
      </c>
      <c r="H20">
        <v>234100</v>
      </c>
      <c r="I20">
        <v>798</v>
      </c>
      <c r="J20">
        <v>14952</v>
      </c>
      <c r="K20">
        <v>43</v>
      </c>
      <c r="L20">
        <v>13847</v>
      </c>
      <c r="M20">
        <v>44</v>
      </c>
      <c r="P20">
        <v>20780</v>
      </c>
      <c r="Q20">
        <v>1039</v>
      </c>
      <c r="T20">
        <v>2036</v>
      </c>
      <c r="U20">
        <v>13</v>
      </c>
      <c r="V20">
        <v>619896</v>
      </c>
      <c r="W20">
        <v>2989</v>
      </c>
    </row>
    <row r="21" spans="1:23" x14ac:dyDescent="0.3">
      <c r="A21" t="s">
        <v>100</v>
      </c>
      <c r="L21">
        <v>14284</v>
      </c>
      <c r="M21">
        <v>12</v>
      </c>
      <c r="R21">
        <v>4502.45</v>
      </c>
      <c r="S21">
        <v>42</v>
      </c>
      <c r="T21">
        <v>300</v>
      </c>
      <c r="U21">
        <v>1</v>
      </c>
      <c r="V21">
        <v>19086.45</v>
      </c>
      <c r="W21">
        <v>55</v>
      </c>
    </row>
    <row r="22" spans="1:23" x14ac:dyDescent="0.3">
      <c r="A22" t="s">
        <v>153</v>
      </c>
      <c r="D22" s="66">
        <v>272</v>
      </c>
      <c r="E22" s="66">
        <v>25</v>
      </c>
      <c r="L22">
        <v>23680</v>
      </c>
      <c r="M22">
        <v>118</v>
      </c>
      <c r="P22">
        <v>150</v>
      </c>
      <c r="Q22">
        <v>1</v>
      </c>
      <c r="R22">
        <v>7843</v>
      </c>
      <c r="S22">
        <v>53</v>
      </c>
      <c r="V22">
        <v>31945</v>
      </c>
      <c r="W22">
        <v>197</v>
      </c>
    </row>
    <row r="23" spans="1:23" x14ac:dyDescent="0.3">
      <c r="A23" t="s">
        <v>154</v>
      </c>
      <c r="B23" s="66">
        <v>1350</v>
      </c>
      <c r="C23" s="66">
        <v>6</v>
      </c>
      <c r="J23">
        <v>38</v>
      </c>
      <c r="K23">
        <v>3</v>
      </c>
      <c r="L23">
        <v>14967</v>
      </c>
      <c r="M23">
        <v>13</v>
      </c>
      <c r="V23">
        <v>16355</v>
      </c>
      <c r="W23">
        <v>22</v>
      </c>
    </row>
    <row r="24" spans="1:23" x14ac:dyDescent="0.3">
      <c r="A24" t="s">
        <v>58</v>
      </c>
      <c r="D24" s="66">
        <v>509</v>
      </c>
      <c r="E24" s="66">
        <v>349</v>
      </c>
      <c r="J24">
        <v>4268</v>
      </c>
      <c r="K24">
        <v>11</v>
      </c>
      <c r="L24">
        <v>1883</v>
      </c>
      <c r="M24">
        <v>355</v>
      </c>
      <c r="V24">
        <v>6660</v>
      </c>
      <c r="W24">
        <v>715</v>
      </c>
    </row>
    <row r="25" spans="1:23" x14ac:dyDescent="0.3">
      <c r="A25" t="s">
        <v>87</v>
      </c>
      <c r="B25" s="66">
        <v>73</v>
      </c>
      <c r="C25" s="66">
        <v>4</v>
      </c>
      <c r="D25" s="66">
        <v>3455</v>
      </c>
      <c r="E25" s="66">
        <v>511</v>
      </c>
      <c r="H25">
        <v>10</v>
      </c>
      <c r="I25">
        <v>1</v>
      </c>
      <c r="L25">
        <v>37333</v>
      </c>
      <c r="M25">
        <v>63</v>
      </c>
      <c r="R25">
        <v>425</v>
      </c>
      <c r="S25">
        <v>25</v>
      </c>
      <c r="T25">
        <v>42</v>
      </c>
      <c r="U25">
        <v>1</v>
      </c>
      <c r="V25">
        <v>41338</v>
      </c>
      <c r="W25">
        <v>605</v>
      </c>
    </row>
    <row r="26" spans="1:23" x14ac:dyDescent="0.3">
      <c r="A26" t="s">
        <v>173</v>
      </c>
      <c r="B26" s="66">
        <v>48</v>
      </c>
      <c r="C26" s="66">
        <v>10</v>
      </c>
      <c r="H26">
        <v>15750</v>
      </c>
      <c r="I26">
        <v>8</v>
      </c>
      <c r="J26">
        <v>350</v>
      </c>
      <c r="K26">
        <v>1</v>
      </c>
      <c r="L26">
        <v>150250</v>
      </c>
      <c r="M26">
        <v>2</v>
      </c>
      <c r="P26">
        <v>244</v>
      </c>
      <c r="Q26">
        <v>72</v>
      </c>
      <c r="T26">
        <v>97</v>
      </c>
      <c r="U26">
        <v>1</v>
      </c>
      <c r="V26">
        <v>166739</v>
      </c>
      <c r="W26">
        <v>94</v>
      </c>
    </row>
    <row r="27" spans="1:23" x14ac:dyDescent="0.3">
      <c r="A27" t="s">
        <v>51</v>
      </c>
      <c r="B27" s="66">
        <v>380</v>
      </c>
      <c r="C27" s="66">
        <v>164</v>
      </c>
      <c r="D27" s="66">
        <v>1019</v>
      </c>
      <c r="E27" s="66">
        <v>33</v>
      </c>
      <c r="F27" s="66">
        <v>48189</v>
      </c>
      <c r="G27" s="66">
        <v>1241</v>
      </c>
      <c r="H27">
        <v>27875</v>
      </c>
      <c r="I27">
        <v>830</v>
      </c>
      <c r="J27">
        <v>3960</v>
      </c>
      <c r="K27">
        <v>8</v>
      </c>
      <c r="L27">
        <v>11687</v>
      </c>
      <c r="M27">
        <v>13</v>
      </c>
      <c r="P27">
        <v>6284</v>
      </c>
      <c r="Q27">
        <v>182</v>
      </c>
      <c r="T27">
        <v>12854</v>
      </c>
      <c r="U27">
        <v>141</v>
      </c>
      <c r="V27">
        <v>112248</v>
      </c>
      <c r="W27">
        <v>2612</v>
      </c>
    </row>
    <row r="28" spans="1:23" x14ac:dyDescent="0.3">
      <c r="A28" t="s">
        <v>102</v>
      </c>
      <c r="B28" s="66">
        <v>150</v>
      </c>
      <c r="C28" s="66">
        <v>1</v>
      </c>
      <c r="D28" s="66">
        <v>1841</v>
      </c>
      <c r="E28" s="66">
        <v>91</v>
      </c>
      <c r="J28">
        <v>600</v>
      </c>
      <c r="K28">
        <v>3</v>
      </c>
      <c r="L28">
        <v>7245</v>
      </c>
      <c r="M28">
        <v>39</v>
      </c>
      <c r="R28">
        <v>10345</v>
      </c>
      <c r="S28">
        <v>187</v>
      </c>
      <c r="T28">
        <v>267</v>
      </c>
      <c r="U28">
        <v>7</v>
      </c>
      <c r="V28">
        <v>20448</v>
      </c>
      <c r="W28">
        <v>328</v>
      </c>
    </row>
    <row r="29" spans="1:23" x14ac:dyDescent="0.3">
      <c r="A29" t="s">
        <v>156</v>
      </c>
      <c r="B29" s="66">
        <v>1045</v>
      </c>
      <c r="C29" s="66">
        <v>55</v>
      </c>
      <c r="D29" s="66">
        <v>5467</v>
      </c>
      <c r="E29" s="66">
        <v>451</v>
      </c>
      <c r="J29">
        <v>478</v>
      </c>
      <c r="K29">
        <v>3</v>
      </c>
      <c r="L29">
        <v>1283</v>
      </c>
      <c r="M29">
        <v>23</v>
      </c>
      <c r="R29">
        <v>51</v>
      </c>
      <c r="S29">
        <v>3</v>
      </c>
      <c r="V29">
        <v>8324</v>
      </c>
      <c r="W29">
        <v>535</v>
      </c>
    </row>
    <row r="30" spans="1:23" x14ac:dyDescent="0.3">
      <c r="A30" t="s">
        <v>157</v>
      </c>
      <c r="D30" s="66">
        <v>495</v>
      </c>
      <c r="E30" s="66">
        <v>58</v>
      </c>
      <c r="L30">
        <v>846</v>
      </c>
      <c r="M30">
        <v>28</v>
      </c>
      <c r="R30">
        <v>74</v>
      </c>
      <c r="S30">
        <v>44</v>
      </c>
      <c r="V30">
        <v>1415</v>
      </c>
      <c r="W30">
        <v>130</v>
      </c>
    </row>
    <row r="31" spans="1:23" s="70" customFormat="1" x14ac:dyDescent="0.3">
      <c r="A31" s="70" t="s">
        <v>43</v>
      </c>
      <c r="B31" s="71"/>
      <c r="C31" s="71"/>
      <c r="D31" s="71"/>
      <c r="E31" s="71"/>
      <c r="F31" s="71"/>
      <c r="G31" s="71"/>
    </row>
    <row r="32" spans="1:23" x14ac:dyDescent="0.3">
      <c r="A32" t="s">
        <v>158</v>
      </c>
      <c r="B32" s="66">
        <v>187</v>
      </c>
      <c r="C32" s="66">
        <v>9</v>
      </c>
      <c r="D32" s="66">
        <v>2790</v>
      </c>
      <c r="E32" s="66">
        <v>84</v>
      </c>
      <c r="H32">
        <v>39610</v>
      </c>
      <c r="I32">
        <v>233</v>
      </c>
      <c r="J32">
        <v>210</v>
      </c>
      <c r="K32">
        <v>1</v>
      </c>
      <c r="L32">
        <v>13556</v>
      </c>
      <c r="M32">
        <v>8</v>
      </c>
      <c r="P32">
        <v>3970</v>
      </c>
      <c r="Q32">
        <v>89</v>
      </c>
      <c r="T32">
        <v>16200</v>
      </c>
      <c r="U32">
        <v>23</v>
      </c>
      <c r="V32">
        <v>76523</v>
      </c>
      <c r="W32">
        <v>447</v>
      </c>
    </row>
    <row r="33" spans="1:23" x14ac:dyDescent="0.3">
      <c r="A33" t="s">
        <v>105</v>
      </c>
      <c r="B33" s="66">
        <v>449</v>
      </c>
      <c r="C33" s="66">
        <v>25</v>
      </c>
      <c r="L33">
        <v>6156</v>
      </c>
      <c r="M33">
        <v>11</v>
      </c>
      <c r="R33">
        <v>561</v>
      </c>
      <c r="S33">
        <v>28</v>
      </c>
      <c r="T33">
        <v>120</v>
      </c>
      <c r="U33">
        <v>1</v>
      </c>
      <c r="V33">
        <v>7286</v>
      </c>
      <c r="W33">
        <v>65</v>
      </c>
    </row>
    <row r="34" spans="1:23" x14ac:dyDescent="0.3">
      <c r="A34" t="s">
        <v>89</v>
      </c>
      <c r="B34" s="66">
        <v>83</v>
      </c>
      <c r="C34" s="66">
        <v>26</v>
      </c>
      <c r="D34" s="66">
        <v>4594</v>
      </c>
      <c r="E34" s="66">
        <v>215</v>
      </c>
      <c r="H34">
        <v>223</v>
      </c>
      <c r="I34">
        <v>2</v>
      </c>
      <c r="L34">
        <v>304</v>
      </c>
      <c r="M34">
        <v>4</v>
      </c>
      <c r="R34">
        <v>63</v>
      </c>
      <c r="S34">
        <v>36</v>
      </c>
      <c r="V34">
        <v>5267</v>
      </c>
      <c r="W34">
        <v>283</v>
      </c>
    </row>
    <row r="35" spans="1:23" x14ac:dyDescent="0.3">
      <c r="A35" t="s">
        <v>159</v>
      </c>
      <c r="B35" s="66">
        <v>25</v>
      </c>
      <c r="C35" s="66">
        <v>1</v>
      </c>
      <c r="D35" s="66">
        <v>1101</v>
      </c>
      <c r="E35" s="66">
        <v>63</v>
      </c>
      <c r="J35">
        <v>531</v>
      </c>
      <c r="K35">
        <v>4</v>
      </c>
      <c r="L35">
        <v>143</v>
      </c>
      <c r="M35">
        <v>2</v>
      </c>
      <c r="P35">
        <v>65</v>
      </c>
      <c r="Q35">
        <v>4</v>
      </c>
      <c r="R35">
        <v>37</v>
      </c>
      <c r="S35">
        <v>3</v>
      </c>
      <c r="T35">
        <v>318</v>
      </c>
      <c r="U35">
        <v>28</v>
      </c>
      <c r="V35">
        <v>2220</v>
      </c>
      <c r="W35">
        <v>105</v>
      </c>
    </row>
    <row r="36" spans="1:23" x14ac:dyDescent="0.3">
      <c r="A36" t="s">
        <v>177</v>
      </c>
      <c r="B36" s="66">
        <v>233</v>
      </c>
      <c r="C36" s="66">
        <v>5</v>
      </c>
      <c r="D36" s="66">
        <v>2953</v>
      </c>
      <c r="E36" s="66">
        <v>714</v>
      </c>
      <c r="L36">
        <v>2006</v>
      </c>
      <c r="M36">
        <v>9</v>
      </c>
      <c r="R36">
        <v>96</v>
      </c>
      <c r="S36">
        <v>19</v>
      </c>
      <c r="V36">
        <v>5288</v>
      </c>
      <c r="W36">
        <v>747</v>
      </c>
    </row>
    <row r="37" spans="1:23" x14ac:dyDescent="0.3">
      <c r="A37" t="s">
        <v>38</v>
      </c>
      <c r="B37" s="66">
        <v>819</v>
      </c>
      <c r="C37" s="66">
        <v>46</v>
      </c>
      <c r="D37" s="66">
        <v>195757</v>
      </c>
      <c r="E37" s="66">
        <v>1694</v>
      </c>
      <c r="F37" s="66">
        <v>864111</v>
      </c>
      <c r="G37" s="66">
        <v>363</v>
      </c>
      <c r="H37">
        <v>97965</v>
      </c>
      <c r="I37">
        <v>95</v>
      </c>
      <c r="L37">
        <v>98314</v>
      </c>
      <c r="M37">
        <v>2174</v>
      </c>
      <c r="T37">
        <v>60793</v>
      </c>
      <c r="U37">
        <v>197</v>
      </c>
      <c r="V37">
        <v>1317759</v>
      </c>
      <c r="W37">
        <v>4569</v>
      </c>
    </row>
    <row r="38" spans="1:23" x14ac:dyDescent="0.3">
      <c r="A38" t="s">
        <v>160</v>
      </c>
      <c r="L38">
        <v>4372</v>
      </c>
      <c r="M38">
        <v>233</v>
      </c>
      <c r="V38">
        <v>4372</v>
      </c>
      <c r="W38">
        <v>233</v>
      </c>
    </row>
    <row r="39" spans="1:23" x14ac:dyDescent="0.3">
      <c r="A39" t="s">
        <v>39</v>
      </c>
      <c r="D39" s="66">
        <v>875</v>
      </c>
      <c r="E39" s="66">
        <v>28</v>
      </c>
      <c r="L39">
        <v>6046</v>
      </c>
      <c r="M39">
        <v>64</v>
      </c>
      <c r="R39">
        <v>46130</v>
      </c>
      <c r="S39">
        <v>715</v>
      </c>
      <c r="T39">
        <v>10181</v>
      </c>
      <c r="U39">
        <v>235</v>
      </c>
      <c r="V39">
        <v>63232</v>
      </c>
      <c r="W39">
        <v>1042</v>
      </c>
    </row>
    <row r="40" spans="1:23" x14ac:dyDescent="0.3">
      <c r="A40" t="s">
        <v>161</v>
      </c>
      <c r="L40">
        <v>1257</v>
      </c>
      <c r="M40">
        <v>42</v>
      </c>
      <c r="R40">
        <v>65</v>
      </c>
      <c r="S40">
        <v>90</v>
      </c>
      <c r="V40">
        <v>1322</v>
      </c>
      <c r="W40">
        <v>132</v>
      </c>
    </row>
    <row r="41" spans="1:23" x14ac:dyDescent="0.3">
      <c r="A41" t="s">
        <v>106</v>
      </c>
      <c r="B41" s="66">
        <v>67</v>
      </c>
      <c r="C41" s="66">
        <v>20</v>
      </c>
      <c r="D41" s="66">
        <v>28</v>
      </c>
      <c r="E41" s="66">
        <v>3</v>
      </c>
      <c r="L41">
        <v>15235</v>
      </c>
      <c r="M41">
        <v>87</v>
      </c>
      <c r="R41">
        <v>317</v>
      </c>
      <c r="S41">
        <v>77</v>
      </c>
      <c r="T41">
        <v>583</v>
      </c>
      <c r="U41">
        <v>12</v>
      </c>
      <c r="V41">
        <v>16230</v>
      </c>
      <c r="W41">
        <v>199</v>
      </c>
    </row>
    <row r="42" spans="1:23" x14ac:dyDescent="0.3">
      <c r="A42" t="s">
        <v>162</v>
      </c>
      <c r="L42">
        <v>1372</v>
      </c>
      <c r="M42">
        <v>25</v>
      </c>
      <c r="R42">
        <v>202</v>
      </c>
      <c r="S42">
        <v>72</v>
      </c>
      <c r="T42">
        <v>30</v>
      </c>
      <c r="U42">
        <v>3</v>
      </c>
      <c r="V42">
        <v>1604</v>
      </c>
      <c r="W42">
        <v>100</v>
      </c>
    </row>
    <row r="43" spans="1:23" x14ac:dyDescent="0.3">
      <c r="A43" t="s">
        <v>175</v>
      </c>
      <c r="D43" s="66">
        <v>322</v>
      </c>
      <c r="E43" s="66">
        <v>25</v>
      </c>
      <c r="J43">
        <v>92</v>
      </c>
      <c r="K43">
        <v>1</v>
      </c>
      <c r="L43">
        <v>1575</v>
      </c>
      <c r="M43">
        <v>36</v>
      </c>
      <c r="R43">
        <v>1055</v>
      </c>
      <c r="S43">
        <v>115</v>
      </c>
      <c r="T43">
        <v>461</v>
      </c>
      <c r="U43">
        <v>14</v>
      </c>
      <c r="V43">
        <v>3505</v>
      </c>
      <c r="W43">
        <v>191</v>
      </c>
    </row>
    <row r="44" spans="1:23" x14ac:dyDescent="0.3">
      <c r="A44" t="s">
        <v>163</v>
      </c>
      <c r="D44" s="66">
        <v>1663</v>
      </c>
      <c r="E44" s="66">
        <v>266</v>
      </c>
      <c r="L44">
        <v>7922</v>
      </c>
      <c r="M44">
        <v>51</v>
      </c>
      <c r="P44">
        <v>54</v>
      </c>
      <c r="Q44">
        <v>1</v>
      </c>
      <c r="T44">
        <v>188</v>
      </c>
      <c r="U44">
        <v>7</v>
      </c>
      <c r="V44">
        <v>9827</v>
      </c>
      <c r="W44">
        <v>325</v>
      </c>
    </row>
    <row r="45" spans="1:23" x14ac:dyDescent="0.3">
      <c r="A45" t="s">
        <v>164</v>
      </c>
      <c r="D45" s="66">
        <v>340</v>
      </c>
      <c r="E45" s="66">
        <v>9</v>
      </c>
      <c r="L45">
        <v>11817</v>
      </c>
      <c r="M45">
        <v>29</v>
      </c>
      <c r="R45">
        <v>461</v>
      </c>
      <c r="S45">
        <v>20</v>
      </c>
      <c r="T45">
        <v>1433</v>
      </c>
      <c r="U45">
        <v>13</v>
      </c>
      <c r="V45">
        <v>14051</v>
      </c>
      <c r="W45">
        <v>71</v>
      </c>
    </row>
    <row r="46" spans="1:23" x14ac:dyDescent="0.3">
      <c r="A46" t="s">
        <v>165</v>
      </c>
      <c r="L46">
        <v>22359</v>
      </c>
      <c r="M46">
        <v>678</v>
      </c>
      <c r="V46">
        <v>22359</v>
      </c>
      <c r="W46">
        <v>678</v>
      </c>
    </row>
    <row r="47" spans="1:23" x14ac:dyDescent="0.3">
      <c r="A47" t="s">
        <v>60</v>
      </c>
      <c r="D47" s="66">
        <v>2650</v>
      </c>
      <c r="E47" s="66">
        <v>51</v>
      </c>
      <c r="L47">
        <v>1545</v>
      </c>
      <c r="M47">
        <v>11</v>
      </c>
      <c r="N47">
        <v>560</v>
      </c>
      <c r="O47">
        <v>8</v>
      </c>
      <c r="R47">
        <v>960</v>
      </c>
      <c r="S47">
        <v>48</v>
      </c>
      <c r="V47">
        <v>5715</v>
      </c>
      <c r="W47">
        <v>118</v>
      </c>
    </row>
    <row r="48" spans="1:23" x14ac:dyDescent="0.3">
      <c r="A48" t="s">
        <v>124</v>
      </c>
      <c r="B48" s="66">
        <v>5828</v>
      </c>
      <c r="C48" s="66">
        <v>15</v>
      </c>
      <c r="D48" s="66">
        <v>8345</v>
      </c>
      <c r="E48" s="66">
        <v>25</v>
      </c>
      <c r="F48" s="66">
        <v>30596</v>
      </c>
      <c r="G48" s="66">
        <v>46</v>
      </c>
      <c r="L48">
        <v>59366</v>
      </c>
      <c r="M48">
        <v>115</v>
      </c>
      <c r="P48">
        <v>698</v>
      </c>
      <c r="Q48">
        <v>2</v>
      </c>
      <c r="R48">
        <v>7580</v>
      </c>
      <c r="S48">
        <v>70</v>
      </c>
      <c r="T48">
        <v>40900</v>
      </c>
      <c r="U48">
        <v>134</v>
      </c>
      <c r="V48">
        <v>153313</v>
      </c>
      <c r="W48">
        <v>407</v>
      </c>
    </row>
    <row r="49" spans="1:23" x14ac:dyDescent="0.3">
      <c r="A49" t="s">
        <v>167</v>
      </c>
      <c r="B49" s="66">
        <v>740</v>
      </c>
      <c r="C49" s="66">
        <v>17</v>
      </c>
      <c r="D49" s="66">
        <v>1766</v>
      </c>
      <c r="E49" s="66">
        <v>417</v>
      </c>
      <c r="J49">
        <v>213</v>
      </c>
      <c r="K49">
        <v>2</v>
      </c>
      <c r="L49">
        <v>34616</v>
      </c>
      <c r="M49">
        <v>29</v>
      </c>
      <c r="N49">
        <v>55</v>
      </c>
      <c r="O49">
        <v>23</v>
      </c>
      <c r="R49">
        <v>197</v>
      </c>
      <c r="S49">
        <v>223</v>
      </c>
      <c r="T49">
        <v>236</v>
      </c>
      <c r="U49">
        <v>4</v>
      </c>
      <c r="V49">
        <v>37823</v>
      </c>
      <c r="W49">
        <v>715</v>
      </c>
    </row>
    <row r="50" spans="1:23" x14ac:dyDescent="0.3">
      <c r="A50" t="s">
        <v>40</v>
      </c>
      <c r="B50" s="66">
        <v>448</v>
      </c>
      <c r="C50" s="66">
        <v>6</v>
      </c>
      <c r="D50" s="66">
        <v>3378</v>
      </c>
      <c r="E50" s="66">
        <v>35</v>
      </c>
      <c r="L50">
        <v>46681</v>
      </c>
      <c r="M50">
        <v>93</v>
      </c>
      <c r="P50">
        <v>84</v>
      </c>
      <c r="Q50">
        <v>3</v>
      </c>
      <c r="R50">
        <v>4409</v>
      </c>
      <c r="S50">
        <v>4</v>
      </c>
      <c r="T50">
        <v>1298</v>
      </c>
      <c r="U50">
        <v>18</v>
      </c>
      <c r="V50">
        <v>56298</v>
      </c>
      <c r="W50">
        <v>159</v>
      </c>
    </row>
    <row r="51" spans="1:23" x14ac:dyDescent="0.3">
      <c r="A51" t="s">
        <v>52</v>
      </c>
      <c r="D51" s="66">
        <v>597</v>
      </c>
      <c r="E51" s="66">
        <v>22</v>
      </c>
      <c r="H51">
        <v>158</v>
      </c>
      <c r="I51">
        <v>1</v>
      </c>
      <c r="J51">
        <v>1000</v>
      </c>
      <c r="K51">
        <v>1</v>
      </c>
      <c r="L51">
        <v>3360</v>
      </c>
      <c r="M51">
        <v>14</v>
      </c>
      <c r="N51">
        <v>130</v>
      </c>
      <c r="O51">
        <v>4</v>
      </c>
      <c r="R51">
        <v>80</v>
      </c>
      <c r="S51">
        <v>9</v>
      </c>
      <c r="T51">
        <v>12</v>
      </c>
      <c r="U51">
        <v>1</v>
      </c>
      <c r="V51">
        <v>5337</v>
      </c>
      <c r="W51">
        <v>52</v>
      </c>
    </row>
    <row r="52" spans="1:23" x14ac:dyDescent="0.3">
      <c r="A52" t="s">
        <v>168</v>
      </c>
      <c r="L52">
        <v>2371</v>
      </c>
      <c r="M52">
        <v>28</v>
      </c>
      <c r="N52">
        <v>1679</v>
      </c>
      <c r="O52">
        <v>50</v>
      </c>
      <c r="P52">
        <v>64</v>
      </c>
      <c r="Q52">
        <v>2</v>
      </c>
      <c r="R52">
        <v>176</v>
      </c>
      <c r="S52">
        <v>31</v>
      </c>
      <c r="T52">
        <v>246</v>
      </c>
      <c r="U52">
        <v>9</v>
      </c>
      <c r="V52">
        <v>4536</v>
      </c>
      <c r="W52">
        <v>120</v>
      </c>
    </row>
    <row r="53" spans="1:23" x14ac:dyDescent="0.3">
      <c r="A53" t="s">
        <v>41</v>
      </c>
      <c r="B53" s="66">
        <v>26</v>
      </c>
      <c r="C53" s="66">
        <v>8</v>
      </c>
      <c r="D53" s="66">
        <v>778</v>
      </c>
      <c r="E53" s="66">
        <v>70</v>
      </c>
      <c r="J53">
        <v>486</v>
      </c>
      <c r="K53">
        <v>4</v>
      </c>
      <c r="L53">
        <v>1129</v>
      </c>
      <c r="M53">
        <v>20</v>
      </c>
      <c r="V53">
        <v>2419</v>
      </c>
      <c r="W53">
        <v>102</v>
      </c>
    </row>
    <row r="54" spans="1:23" x14ac:dyDescent="0.3">
      <c r="A54" t="s">
        <v>169</v>
      </c>
      <c r="D54" s="66">
        <v>152</v>
      </c>
      <c r="E54" s="66">
        <v>12</v>
      </c>
      <c r="H54">
        <v>351</v>
      </c>
      <c r="I54">
        <v>10</v>
      </c>
      <c r="L54">
        <v>8426</v>
      </c>
      <c r="M54">
        <v>765</v>
      </c>
      <c r="R54">
        <v>189</v>
      </c>
      <c r="S54">
        <v>120</v>
      </c>
      <c r="T54">
        <v>326</v>
      </c>
      <c r="U54">
        <v>9</v>
      </c>
      <c r="V54">
        <v>9444</v>
      </c>
      <c r="W54">
        <v>916</v>
      </c>
    </row>
    <row r="55" spans="1:23" x14ac:dyDescent="0.3">
      <c r="A55" t="s">
        <v>176</v>
      </c>
      <c r="L55">
        <v>12621</v>
      </c>
      <c r="M55">
        <v>262</v>
      </c>
      <c r="R55">
        <v>8200</v>
      </c>
      <c r="S55">
        <v>2538</v>
      </c>
      <c r="V55">
        <v>20821</v>
      </c>
      <c r="W55">
        <v>2800</v>
      </c>
    </row>
    <row r="56" spans="1:23" x14ac:dyDescent="0.3">
      <c r="A56" t="s">
        <v>170</v>
      </c>
      <c r="D56" s="66">
        <v>381</v>
      </c>
      <c r="E56" s="66">
        <v>12</v>
      </c>
      <c r="L56">
        <v>2690</v>
      </c>
      <c r="M56">
        <v>60</v>
      </c>
      <c r="R56">
        <v>70</v>
      </c>
      <c r="S56">
        <v>71</v>
      </c>
      <c r="T56">
        <v>345</v>
      </c>
      <c r="U56">
        <v>8</v>
      </c>
      <c r="V56">
        <v>3486</v>
      </c>
      <c r="W56">
        <v>151</v>
      </c>
    </row>
    <row r="57" spans="1:23" x14ac:dyDescent="0.3">
      <c r="A57" t="s">
        <v>55</v>
      </c>
      <c r="L57">
        <v>8438</v>
      </c>
      <c r="M57">
        <v>52</v>
      </c>
      <c r="R57">
        <v>361</v>
      </c>
      <c r="S57">
        <v>113</v>
      </c>
      <c r="V57">
        <v>8799</v>
      </c>
      <c r="W57">
        <v>165</v>
      </c>
    </row>
    <row r="58" spans="1:23" x14ac:dyDescent="0.3">
      <c r="A58" t="s">
        <v>110</v>
      </c>
      <c r="J58">
        <v>25305</v>
      </c>
      <c r="K58">
        <v>345</v>
      </c>
      <c r="V58">
        <v>25305</v>
      </c>
      <c r="W58">
        <v>345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2AFD0-CE6B-46FE-8A85-179B57F49D1F}">
  <sheetPr>
    <tabColor rgb="FF00B050"/>
  </sheetPr>
  <dimension ref="A1:C57"/>
  <sheetViews>
    <sheetView showGridLines="0" workbookViewId="0">
      <selection activeCell="E38" sqref="E38"/>
    </sheetView>
  </sheetViews>
  <sheetFormatPr defaultRowHeight="14.4" x14ac:dyDescent="0.3"/>
  <cols>
    <col min="1" max="1" width="38.109375" customWidth="1"/>
    <col min="2" max="2" width="28.33203125" customWidth="1"/>
    <col min="3" max="3" width="25.88671875" customWidth="1"/>
  </cols>
  <sheetData>
    <row r="1" spans="1:3" x14ac:dyDescent="0.3">
      <c r="A1" t="s">
        <v>138</v>
      </c>
      <c r="B1" t="s">
        <v>140</v>
      </c>
      <c r="C1" t="s">
        <v>139</v>
      </c>
    </row>
    <row r="2" spans="1:3" x14ac:dyDescent="0.3">
      <c r="A2" t="s">
        <v>141</v>
      </c>
      <c r="B2">
        <v>124</v>
      </c>
      <c r="C2">
        <v>9</v>
      </c>
    </row>
    <row r="3" spans="1:3" x14ac:dyDescent="0.3">
      <c r="A3" t="s">
        <v>27</v>
      </c>
      <c r="B3">
        <v>31291</v>
      </c>
      <c r="C3">
        <v>52</v>
      </c>
    </row>
    <row r="4" spans="1:3" x14ac:dyDescent="0.3">
      <c r="A4" t="s">
        <v>142</v>
      </c>
      <c r="B4">
        <v>71</v>
      </c>
      <c r="C4">
        <v>21</v>
      </c>
    </row>
    <row r="5" spans="1:3" x14ac:dyDescent="0.3">
      <c r="A5" t="s">
        <v>85</v>
      </c>
      <c r="B5">
        <v>84</v>
      </c>
      <c r="C5">
        <v>12</v>
      </c>
    </row>
    <row r="6" spans="1:3" x14ac:dyDescent="0.3">
      <c r="A6" t="s">
        <v>143</v>
      </c>
      <c r="B6">
        <v>0</v>
      </c>
      <c r="C6">
        <v>0</v>
      </c>
    </row>
    <row r="7" spans="1:3" x14ac:dyDescent="0.3">
      <c r="A7" t="s">
        <v>144</v>
      </c>
      <c r="B7">
        <v>0</v>
      </c>
      <c r="C7">
        <v>0</v>
      </c>
    </row>
    <row r="8" spans="1:3" x14ac:dyDescent="0.3">
      <c r="A8" t="s">
        <v>98</v>
      </c>
      <c r="B8">
        <v>0</v>
      </c>
      <c r="C8">
        <v>0</v>
      </c>
    </row>
    <row r="9" spans="1:3" x14ac:dyDescent="0.3">
      <c r="A9" t="s">
        <v>145</v>
      </c>
      <c r="B9">
        <v>0</v>
      </c>
      <c r="C9">
        <v>0</v>
      </c>
    </row>
    <row r="10" spans="1:3" x14ac:dyDescent="0.3">
      <c r="A10" t="s">
        <v>28</v>
      </c>
      <c r="B10">
        <v>4258</v>
      </c>
      <c r="C10">
        <v>287</v>
      </c>
    </row>
    <row r="11" spans="1:3" x14ac:dyDescent="0.3">
      <c r="A11" t="s">
        <v>146</v>
      </c>
      <c r="B11">
        <v>5710</v>
      </c>
      <c r="C11">
        <v>4</v>
      </c>
    </row>
    <row r="12" spans="1:3" x14ac:dyDescent="0.3">
      <c r="A12" t="s">
        <v>147</v>
      </c>
      <c r="B12">
        <v>0</v>
      </c>
      <c r="C12">
        <v>0</v>
      </c>
    </row>
    <row r="13" spans="1:3" x14ac:dyDescent="0.3">
      <c r="A13" t="s">
        <v>148</v>
      </c>
      <c r="B13">
        <v>342</v>
      </c>
      <c r="C13">
        <v>83</v>
      </c>
    </row>
    <row r="14" spans="1:3" x14ac:dyDescent="0.3">
      <c r="A14" t="s">
        <v>149</v>
      </c>
      <c r="B14">
        <v>741</v>
      </c>
      <c r="C14">
        <v>1</v>
      </c>
    </row>
    <row r="15" spans="1:3" x14ac:dyDescent="0.3">
      <c r="A15" t="s">
        <v>150</v>
      </c>
      <c r="B15">
        <v>3900</v>
      </c>
      <c r="C15">
        <v>107</v>
      </c>
    </row>
    <row r="16" spans="1:3" x14ac:dyDescent="0.3">
      <c r="A16" t="s">
        <v>151</v>
      </c>
      <c r="B16">
        <v>1267</v>
      </c>
      <c r="C16">
        <v>14</v>
      </c>
    </row>
    <row r="17" spans="1:3" x14ac:dyDescent="0.3">
      <c r="A17" t="s">
        <v>46</v>
      </c>
      <c r="B17">
        <v>1691</v>
      </c>
      <c r="C17">
        <v>367</v>
      </c>
    </row>
    <row r="18" spans="1:3" x14ac:dyDescent="0.3">
      <c r="A18" t="s">
        <v>34</v>
      </c>
      <c r="B18">
        <v>36811</v>
      </c>
      <c r="C18">
        <v>802</v>
      </c>
    </row>
    <row r="19" spans="1:3" x14ac:dyDescent="0.3">
      <c r="A19" t="s">
        <v>152</v>
      </c>
      <c r="B19">
        <v>855</v>
      </c>
      <c r="C19">
        <v>27</v>
      </c>
    </row>
    <row r="20" spans="1:3" x14ac:dyDescent="0.3">
      <c r="A20" t="s">
        <v>100</v>
      </c>
      <c r="B20">
        <v>0</v>
      </c>
      <c r="C20">
        <v>0</v>
      </c>
    </row>
    <row r="21" spans="1:3" x14ac:dyDescent="0.3">
      <c r="A21" t="s">
        <v>153</v>
      </c>
      <c r="B21">
        <v>0</v>
      </c>
      <c r="C21">
        <v>0</v>
      </c>
    </row>
    <row r="22" spans="1:3" x14ac:dyDescent="0.3">
      <c r="A22" t="s">
        <v>154</v>
      </c>
      <c r="B22">
        <v>426</v>
      </c>
      <c r="C22">
        <v>8</v>
      </c>
    </row>
    <row r="23" spans="1:3" x14ac:dyDescent="0.3">
      <c r="A23" t="s">
        <v>58</v>
      </c>
      <c r="B23">
        <v>15</v>
      </c>
      <c r="C23">
        <v>75</v>
      </c>
    </row>
    <row r="24" spans="1:3" x14ac:dyDescent="0.3">
      <c r="A24" t="s">
        <v>87</v>
      </c>
      <c r="B24">
        <v>6469058</v>
      </c>
      <c r="C24">
        <v>1</v>
      </c>
    </row>
    <row r="25" spans="1:3" x14ac:dyDescent="0.3">
      <c r="A25" t="s">
        <v>173</v>
      </c>
      <c r="B25">
        <v>0</v>
      </c>
      <c r="C25">
        <v>0</v>
      </c>
    </row>
    <row r="26" spans="1:3" x14ac:dyDescent="0.3">
      <c r="A26" t="s">
        <v>51</v>
      </c>
      <c r="B26">
        <v>426</v>
      </c>
      <c r="C26">
        <v>16</v>
      </c>
    </row>
    <row r="27" spans="1:3" x14ac:dyDescent="0.3">
      <c r="A27" t="s">
        <v>102</v>
      </c>
      <c r="B27">
        <v>0</v>
      </c>
      <c r="C27">
        <v>0</v>
      </c>
    </row>
    <row r="28" spans="1:3" x14ac:dyDescent="0.3">
      <c r="A28" t="s">
        <v>156</v>
      </c>
      <c r="B28">
        <v>0</v>
      </c>
      <c r="C28">
        <v>0</v>
      </c>
    </row>
    <row r="29" spans="1:3" x14ac:dyDescent="0.3">
      <c r="A29" t="s">
        <v>157</v>
      </c>
      <c r="B29">
        <v>5</v>
      </c>
      <c r="C29">
        <v>1</v>
      </c>
    </row>
    <row r="30" spans="1:3" x14ac:dyDescent="0.3">
      <c r="A30" t="s">
        <v>158</v>
      </c>
      <c r="B30">
        <v>0</v>
      </c>
      <c r="C30">
        <v>0</v>
      </c>
    </row>
    <row r="31" spans="1:3" x14ac:dyDescent="0.3">
      <c r="A31" t="s">
        <v>43</v>
      </c>
      <c r="B31">
        <v>0</v>
      </c>
      <c r="C31">
        <v>0</v>
      </c>
    </row>
    <row r="32" spans="1:3" x14ac:dyDescent="0.3">
      <c r="A32" t="s">
        <v>105</v>
      </c>
      <c r="B32">
        <v>0</v>
      </c>
      <c r="C32">
        <v>0</v>
      </c>
    </row>
    <row r="33" spans="1:3" x14ac:dyDescent="0.3">
      <c r="A33" t="s">
        <v>89</v>
      </c>
      <c r="B33">
        <v>0</v>
      </c>
      <c r="C33">
        <v>0</v>
      </c>
    </row>
    <row r="34" spans="1:3" x14ac:dyDescent="0.3">
      <c r="A34" t="s">
        <v>159</v>
      </c>
      <c r="B34">
        <v>617</v>
      </c>
      <c r="C34">
        <v>37</v>
      </c>
    </row>
    <row r="35" spans="1:3" x14ac:dyDescent="0.3">
      <c r="A35" t="s">
        <v>177</v>
      </c>
      <c r="B35">
        <v>0</v>
      </c>
      <c r="C35">
        <v>0</v>
      </c>
    </row>
    <row r="36" spans="1:3" x14ac:dyDescent="0.3">
      <c r="A36" t="s">
        <v>38</v>
      </c>
      <c r="B36">
        <v>3791</v>
      </c>
      <c r="C36">
        <v>365</v>
      </c>
    </row>
    <row r="37" spans="1:3" x14ac:dyDescent="0.3">
      <c r="A37" t="s">
        <v>160</v>
      </c>
      <c r="B37">
        <v>0</v>
      </c>
      <c r="C37">
        <v>0</v>
      </c>
    </row>
    <row r="38" spans="1:3" x14ac:dyDescent="0.3">
      <c r="A38" t="s">
        <v>39</v>
      </c>
      <c r="B38">
        <v>152</v>
      </c>
      <c r="C38">
        <v>14</v>
      </c>
    </row>
    <row r="39" spans="1:3" x14ac:dyDescent="0.3">
      <c r="A39" t="s">
        <v>161</v>
      </c>
      <c r="B39">
        <v>0</v>
      </c>
      <c r="C39">
        <v>0</v>
      </c>
    </row>
    <row r="40" spans="1:3" x14ac:dyDescent="0.3">
      <c r="A40" t="s">
        <v>106</v>
      </c>
      <c r="B40">
        <v>561</v>
      </c>
      <c r="C40">
        <v>152</v>
      </c>
    </row>
    <row r="41" spans="1:3" x14ac:dyDescent="0.3">
      <c r="A41" t="s">
        <v>162</v>
      </c>
      <c r="B41">
        <v>50</v>
      </c>
      <c r="C41">
        <v>7</v>
      </c>
    </row>
    <row r="42" spans="1:3" x14ac:dyDescent="0.3">
      <c r="A42" t="s">
        <v>175</v>
      </c>
      <c r="B42">
        <v>9</v>
      </c>
      <c r="C42">
        <v>2</v>
      </c>
    </row>
    <row r="43" spans="1:3" x14ac:dyDescent="0.3">
      <c r="A43" t="s">
        <v>163</v>
      </c>
      <c r="B43">
        <v>0</v>
      </c>
      <c r="C43">
        <v>0</v>
      </c>
    </row>
    <row r="44" spans="1:3" x14ac:dyDescent="0.3">
      <c r="A44" t="s">
        <v>164</v>
      </c>
      <c r="B44">
        <v>799</v>
      </c>
      <c r="C44">
        <v>10</v>
      </c>
    </row>
    <row r="45" spans="1:3" x14ac:dyDescent="0.3">
      <c r="A45" t="s">
        <v>165</v>
      </c>
      <c r="B45">
        <v>517</v>
      </c>
      <c r="C45">
        <v>10</v>
      </c>
    </row>
    <row r="46" spans="1:3" x14ac:dyDescent="0.3">
      <c r="A46" t="s">
        <v>60</v>
      </c>
      <c r="B46">
        <v>9200</v>
      </c>
      <c r="C46">
        <v>7</v>
      </c>
    </row>
    <row r="47" spans="1:3" x14ac:dyDescent="0.3">
      <c r="A47" t="s">
        <v>124</v>
      </c>
      <c r="B47">
        <v>7000</v>
      </c>
      <c r="C47">
        <v>2</v>
      </c>
    </row>
    <row r="48" spans="1:3" x14ac:dyDescent="0.3">
      <c r="A48" t="s">
        <v>167</v>
      </c>
      <c r="B48">
        <v>0</v>
      </c>
      <c r="C48">
        <v>0</v>
      </c>
    </row>
    <row r="49" spans="1:3" x14ac:dyDescent="0.3">
      <c r="A49" t="s">
        <v>40</v>
      </c>
      <c r="B49">
        <v>113788</v>
      </c>
      <c r="C49">
        <v>358</v>
      </c>
    </row>
    <row r="50" spans="1:3" x14ac:dyDescent="0.3">
      <c r="A50" t="s">
        <v>52</v>
      </c>
      <c r="B50">
        <v>0</v>
      </c>
      <c r="C50">
        <v>0</v>
      </c>
    </row>
    <row r="51" spans="1:3" x14ac:dyDescent="0.3">
      <c r="A51" t="s">
        <v>168</v>
      </c>
      <c r="B51">
        <v>1394</v>
      </c>
      <c r="C51">
        <v>113</v>
      </c>
    </row>
    <row r="52" spans="1:3" x14ac:dyDescent="0.3">
      <c r="A52" t="s">
        <v>41</v>
      </c>
      <c r="B52">
        <v>642</v>
      </c>
      <c r="C52">
        <v>93</v>
      </c>
    </row>
    <row r="53" spans="1:3" x14ac:dyDescent="0.3">
      <c r="A53" t="s">
        <v>169</v>
      </c>
      <c r="B53">
        <v>72</v>
      </c>
      <c r="C53">
        <v>2</v>
      </c>
    </row>
    <row r="54" spans="1:3" x14ac:dyDescent="0.3">
      <c r="A54" t="s">
        <v>176</v>
      </c>
      <c r="B54">
        <v>0</v>
      </c>
      <c r="C54">
        <v>0</v>
      </c>
    </row>
    <row r="55" spans="1:3" x14ac:dyDescent="0.3">
      <c r="A55" t="s">
        <v>170</v>
      </c>
      <c r="B55">
        <v>0</v>
      </c>
      <c r="C55">
        <v>0</v>
      </c>
    </row>
    <row r="56" spans="1:3" x14ac:dyDescent="0.3">
      <c r="A56" t="s">
        <v>55</v>
      </c>
      <c r="B56">
        <v>0</v>
      </c>
      <c r="C56">
        <v>0</v>
      </c>
    </row>
    <row r="57" spans="1:3" x14ac:dyDescent="0.3">
      <c r="A57" t="s">
        <v>110</v>
      </c>
      <c r="B57">
        <v>0</v>
      </c>
      <c r="C57">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1D97-55F1-42FC-B805-665AB711642A}">
  <sheetPr>
    <tabColor rgb="FF7030A0"/>
  </sheetPr>
  <dimension ref="A1:AB67"/>
  <sheetViews>
    <sheetView workbookViewId="0">
      <pane xSplit="1" topLeftCell="V1" activePane="topRight" state="frozen"/>
      <selection pane="topRight" activeCell="J26" sqref="J26"/>
    </sheetView>
  </sheetViews>
  <sheetFormatPr defaultRowHeight="14.4" x14ac:dyDescent="0.3"/>
  <cols>
    <col min="1" max="1" width="34.6640625" customWidth="1"/>
    <col min="2" max="2" width="29" customWidth="1"/>
    <col min="3" max="3" width="38.21875" customWidth="1"/>
    <col min="4" max="4" width="41.21875" customWidth="1"/>
    <col min="5" max="5" width="41" customWidth="1"/>
    <col min="6" max="6" width="34.88671875" customWidth="1"/>
    <col min="7" max="7" width="47.21875" customWidth="1"/>
    <col min="8" max="8" width="32.88671875" customWidth="1"/>
    <col min="9" max="9" width="28.109375" customWidth="1"/>
    <col min="10" max="10" width="32.6640625" customWidth="1"/>
    <col min="11" max="11" width="29.21875" customWidth="1"/>
    <col min="12" max="12" width="31.21875" style="65" customWidth="1"/>
    <col min="13" max="13" width="32.5546875" customWidth="1"/>
    <col min="14" max="14" width="41.6640625" customWidth="1"/>
    <col min="15" max="15" width="44.77734375" customWidth="1"/>
    <col min="16" max="16" width="44.44140625" customWidth="1"/>
    <col min="17" max="17" width="38.33203125" customWidth="1"/>
    <col min="18" max="18" width="50.6640625" customWidth="1"/>
    <col min="19" max="19" width="36.44140625" customWidth="1"/>
    <col min="20" max="20" width="31.5546875" customWidth="1"/>
    <col min="21" max="21" width="36.109375" customWidth="1"/>
    <col min="22" max="22" width="32.6640625" customWidth="1"/>
    <col min="23" max="23" width="34.77734375" customWidth="1"/>
    <col min="24" max="24" width="45.44140625" customWidth="1"/>
    <col min="25" max="25" width="47.33203125" customWidth="1"/>
    <col min="26" max="26" width="21.109375" customWidth="1"/>
    <col min="27" max="27" width="34.5546875" customWidth="1"/>
    <col min="28" max="28" width="38.88671875" customWidth="1"/>
  </cols>
  <sheetData>
    <row r="1" spans="1:28" x14ac:dyDescent="0.3">
      <c r="A1">
        <v>1</v>
      </c>
      <c r="B1">
        <v>2</v>
      </c>
      <c r="C1">
        <v>3</v>
      </c>
      <c r="D1">
        <v>4</v>
      </c>
      <c r="E1">
        <v>5</v>
      </c>
      <c r="F1">
        <v>6</v>
      </c>
      <c r="G1">
        <v>7</v>
      </c>
      <c r="H1">
        <v>8</v>
      </c>
      <c r="I1">
        <v>9</v>
      </c>
      <c r="J1">
        <v>10</v>
      </c>
      <c r="K1">
        <v>11</v>
      </c>
      <c r="L1" s="65">
        <v>12</v>
      </c>
      <c r="M1">
        <v>13</v>
      </c>
      <c r="N1">
        <v>14</v>
      </c>
      <c r="O1">
        <v>15</v>
      </c>
      <c r="P1">
        <v>16</v>
      </c>
      <c r="Q1">
        <v>17</v>
      </c>
      <c r="R1">
        <v>18</v>
      </c>
      <c r="S1">
        <v>19</v>
      </c>
      <c r="T1">
        <v>20</v>
      </c>
      <c r="U1">
        <v>21</v>
      </c>
      <c r="V1">
        <v>22</v>
      </c>
      <c r="W1">
        <v>23</v>
      </c>
      <c r="X1">
        <v>24</v>
      </c>
      <c r="Y1">
        <v>25</v>
      </c>
      <c r="Z1">
        <v>26</v>
      </c>
      <c r="AA1">
        <v>27</v>
      </c>
      <c r="AB1">
        <v>28</v>
      </c>
    </row>
    <row r="2" spans="1:28" s="46" customFormat="1" ht="123.6" customHeight="1" x14ac:dyDescent="0.3">
      <c r="A2" t="s">
        <v>86</v>
      </c>
      <c r="B2" s="46" t="s">
        <v>212</v>
      </c>
      <c r="C2" s="46" t="s">
        <v>213</v>
      </c>
      <c r="D2" s="46" t="s">
        <v>214</v>
      </c>
      <c r="E2" s="46" t="s">
        <v>215</v>
      </c>
      <c r="F2" s="46" t="s">
        <v>216</v>
      </c>
      <c r="G2" s="46" t="s">
        <v>217</v>
      </c>
      <c r="H2" s="46" t="s">
        <v>218</v>
      </c>
      <c r="I2" s="46" t="s">
        <v>219</v>
      </c>
      <c r="J2" s="46" t="s">
        <v>220</v>
      </c>
      <c r="K2" s="46" t="s">
        <v>221</v>
      </c>
      <c r="L2" s="74" t="s">
        <v>222</v>
      </c>
      <c r="M2" s="46" t="s">
        <v>223</v>
      </c>
      <c r="N2" s="46" t="s">
        <v>224</v>
      </c>
      <c r="O2" s="46" t="s">
        <v>225</v>
      </c>
      <c r="P2" s="46" t="s">
        <v>226</v>
      </c>
      <c r="Q2" s="46" t="s">
        <v>227</v>
      </c>
      <c r="R2" s="46" t="s">
        <v>228</v>
      </c>
      <c r="S2" s="46" t="s">
        <v>229</v>
      </c>
      <c r="T2" s="46" t="s">
        <v>230</v>
      </c>
      <c r="U2" s="46" t="s">
        <v>231</v>
      </c>
      <c r="V2" s="46" t="s">
        <v>232</v>
      </c>
      <c r="W2" s="46" t="s">
        <v>233</v>
      </c>
      <c r="X2" s="46" t="s">
        <v>234</v>
      </c>
      <c r="Y2" s="46" t="s">
        <v>235</v>
      </c>
      <c r="Z2" s="46" t="s">
        <v>236</v>
      </c>
      <c r="AA2" s="46" t="s">
        <v>237</v>
      </c>
      <c r="AB2" s="46" t="s">
        <v>238</v>
      </c>
    </row>
    <row r="3" spans="1:28" x14ac:dyDescent="0.3">
      <c r="A3" t="s">
        <v>203</v>
      </c>
      <c r="F3">
        <v>3</v>
      </c>
      <c r="G3">
        <v>9</v>
      </c>
      <c r="L3" s="65">
        <v>12</v>
      </c>
      <c r="Q3">
        <v>800</v>
      </c>
      <c r="R3">
        <v>3000</v>
      </c>
      <c r="W3">
        <v>3800</v>
      </c>
      <c r="Z3" t="s">
        <v>239</v>
      </c>
      <c r="AA3" t="s">
        <v>240</v>
      </c>
      <c r="AB3" t="s">
        <v>239</v>
      </c>
    </row>
    <row r="4" spans="1:28" x14ac:dyDescent="0.3">
      <c r="A4" t="s">
        <v>27</v>
      </c>
      <c r="C4">
        <v>10</v>
      </c>
      <c r="F4">
        <v>2</v>
      </c>
      <c r="G4">
        <v>50</v>
      </c>
      <c r="H4">
        <v>10</v>
      </c>
      <c r="I4">
        <v>0</v>
      </c>
      <c r="J4">
        <v>250</v>
      </c>
      <c r="L4" s="65">
        <v>322</v>
      </c>
      <c r="M4">
        <v>100</v>
      </c>
      <c r="N4">
        <v>2500</v>
      </c>
      <c r="O4">
        <v>0</v>
      </c>
      <c r="P4">
        <v>0</v>
      </c>
      <c r="Q4">
        <v>300</v>
      </c>
      <c r="R4">
        <v>3000</v>
      </c>
      <c r="S4">
        <v>100</v>
      </c>
      <c r="T4">
        <v>0</v>
      </c>
      <c r="U4">
        <v>2500</v>
      </c>
      <c r="V4">
        <v>0</v>
      </c>
      <c r="W4">
        <v>8500</v>
      </c>
      <c r="X4">
        <v>20</v>
      </c>
      <c r="Y4">
        <v>1500</v>
      </c>
      <c r="Z4" t="s">
        <v>27</v>
      </c>
      <c r="AA4" t="s">
        <v>240</v>
      </c>
      <c r="AB4" t="s">
        <v>27</v>
      </c>
    </row>
    <row r="5" spans="1:28" x14ac:dyDescent="0.3">
      <c r="A5" t="s">
        <v>141</v>
      </c>
      <c r="B5">
        <v>80</v>
      </c>
      <c r="C5">
        <v>11</v>
      </c>
      <c r="E5">
        <v>2</v>
      </c>
      <c r="G5">
        <v>11</v>
      </c>
      <c r="K5">
        <v>10</v>
      </c>
      <c r="L5" s="65">
        <v>114</v>
      </c>
      <c r="M5">
        <v>973</v>
      </c>
      <c r="N5">
        <v>335</v>
      </c>
      <c r="P5">
        <v>200</v>
      </c>
      <c r="R5">
        <v>970</v>
      </c>
      <c r="V5">
        <v>88</v>
      </c>
      <c r="W5">
        <v>2566</v>
      </c>
      <c r="X5">
        <v>11</v>
      </c>
      <c r="Y5">
        <v>115</v>
      </c>
      <c r="Z5" t="s">
        <v>125</v>
      </c>
      <c r="AA5" t="s">
        <v>240</v>
      </c>
      <c r="AB5" t="s">
        <v>125</v>
      </c>
    </row>
    <row r="6" spans="1:28" x14ac:dyDescent="0.3">
      <c r="A6" t="s">
        <v>85</v>
      </c>
      <c r="B6">
        <v>7</v>
      </c>
      <c r="C6">
        <v>133</v>
      </c>
      <c r="D6">
        <v>0</v>
      </c>
      <c r="E6">
        <v>5</v>
      </c>
      <c r="F6">
        <v>0</v>
      </c>
      <c r="G6">
        <v>76</v>
      </c>
      <c r="H6">
        <v>0</v>
      </c>
      <c r="I6">
        <v>0</v>
      </c>
      <c r="J6">
        <v>472</v>
      </c>
      <c r="K6">
        <v>352</v>
      </c>
      <c r="L6" s="65">
        <v>1045</v>
      </c>
      <c r="M6">
        <v>44</v>
      </c>
      <c r="N6">
        <v>488</v>
      </c>
      <c r="O6">
        <v>0</v>
      </c>
      <c r="P6">
        <v>165</v>
      </c>
      <c r="Q6">
        <v>0</v>
      </c>
      <c r="R6">
        <v>3300</v>
      </c>
      <c r="S6">
        <v>0</v>
      </c>
      <c r="T6">
        <v>0</v>
      </c>
      <c r="U6">
        <v>1898</v>
      </c>
      <c r="V6">
        <v>78</v>
      </c>
      <c r="W6">
        <v>5973</v>
      </c>
      <c r="X6">
        <v>12</v>
      </c>
      <c r="Y6">
        <v>81</v>
      </c>
      <c r="Z6" t="s">
        <v>85</v>
      </c>
      <c r="AA6" t="s">
        <v>240</v>
      </c>
      <c r="AB6" t="s">
        <v>85</v>
      </c>
    </row>
    <row r="7" spans="1:28" x14ac:dyDescent="0.3">
      <c r="A7" t="s">
        <v>143</v>
      </c>
      <c r="B7">
        <v>10</v>
      </c>
      <c r="C7">
        <v>5</v>
      </c>
      <c r="D7">
        <v>0</v>
      </c>
      <c r="E7">
        <v>15</v>
      </c>
      <c r="F7">
        <v>0</v>
      </c>
      <c r="G7">
        <v>30</v>
      </c>
      <c r="H7">
        <v>0</v>
      </c>
      <c r="I7">
        <v>1</v>
      </c>
      <c r="J7">
        <v>50</v>
      </c>
      <c r="K7">
        <v>10</v>
      </c>
      <c r="L7" s="65">
        <v>121</v>
      </c>
      <c r="M7">
        <v>80</v>
      </c>
      <c r="N7">
        <v>40</v>
      </c>
      <c r="O7">
        <v>0</v>
      </c>
      <c r="P7">
        <v>450</v>
      </c>
      <c r="Q7">
        <v>0</v>
      </c>
      <c r="R7">
        <v>600</v>
      </c>
      <c r="S7">
        <v>0</v>
      </c>
      <c r="T7">
        <v>250</v>
      </c>
      <c r="U7">
        <v>120</v>
      </c>
      <c r="V7">
        <v>200</v>
      </c>
      <c r="W7">
        <v>1740</v>
      </c>
      <c r="X7">
        <v>0</v>
      </c>
      <c r="Y7">
        <v>0</v>
      </c>
      <c r="Z7" t="s">
        <v>57</v>
      </c>
      <c r="AA7" t="s">
        <v>241</v>
      </c>
      <c r="AB7" t="s">
        <v>57</v>
      </c>
    </row>
    <row r="8" spans="1:28" x14ac:dyDescent="0.3">
      <c r="A8" t="s">
        <v>144</v>
      </c>
      <c r="B8">
        <v>100</v>
      </c>
      <c r="C8">
        <v>10</v>
      </c>
      <c r="G8">
        <v>25</v>
      </c>
      <c r="H8">
        <v>29</v>
      </c>
      <c r="J8">
        <v>400</v>
      </c>
      <c r="L8" s="65">
        <v>564</v>
      </c>
      <c r="M8">
        <v>2000</v>
      </c>
      <c r="N8">
        <v>400</v>
      </c>
      <c r="Q8">
        <v>0</v>
      </c>
      <c r="R8">
        <v>10000</v>
      </c>
      <c r="S8">
        <v>200</v>
      </c>
      <c r="U8">
        <v>1200</v>
      </c>
      <c r="W8">
        <v>13800</v>
      </c>
      <c r="Z8" t="s">
        <v>49</v>
      </c>
      <c r="AA8" t="s">
        <v>240</v>
      </c>
      <c r="AB8" t="s">
        <v>49</v>
      </c>
    </row>
    <row r="9" spans="1:28" x14ac:dyDescent="0.3">
      <c r="A9" t="s">
        <v>98</v>
      </c>
      <c r="B9">
        <v>550</v>
      </c>
      <c r="C9">
        <v>200</v>
      </c>
      <c r="F9">
        <v>3</v>
      </c>
      <c r="G9">
        <v>39</v>
      </c>
      <c r="H9">
        <v>110</v>
      </c>
      <c r="I9">
        <v>0</v>
      </c>
      <c r="J9">
        <v>350</v>
      </c>
      <c r="L9" s="65">
        <v>1252</v>
      </c>
      <c r="M9">
        <v>2000</v>
      </c>
      <c r="N9">
        <v>1500</v>
      </c>
      <c r="Q9">
        <v>300</v>
      </c>
      <c r="R9">
        <v>12000</v>
      </c>
      <c r="S9">
        <v>270</v>
      </c>
      <c r="U9">
        <v>1600</v>
      </c>
      <c r="W9">
        <v>17670</v>
      </c>
      <c r="X9">
        <v>2</v>
      </c>
      <c r="Y9">
        <v>5000</v>
      </c>
      <c r="Z9" t="s">
        <v>242</v>
      </c>
      <c r="AA9" t="s">
        <v>240</v>
      </c>
      <c r="AB9" t="s">
        <v>242</v>
      </c>
    </row>
    <row r="10" spans="1:28" x14ac:dyDescent="0.3">
      <c r="A10" t="s">
        <v>28</v>
      </c>
      <c r="B10">
        <v>579</v>
      </c>
      <c r="C10">
        <v>2639</v>
      </c>
      <c r="D10">
        <v>0</v>
      </c>
      <c r="E10">
        <v>0</v>
      </c>
      <c r="F10">
        <v>33</v>
      </c>
      <c r="G10">
        <v>0</v>
      </c>
      <c r="H10">
        <v>0</v>
      </c>
      <c r="I10">
        <v>0</v>
      </c>
      <c r="J10">
        <v>0</v>
      </c>
      <c r="K10">
        <v>0</v>
      </c>
      <c r="L10" s="65">
        <v>3251</v>
      </c>
      <c r="M10">
        <v>31274</v>
      </c>
      <c r="N10">
        <v>55643</v>
      </c>
      <c r="O10">
        <v>0</v>
      </c>
      <c r="P10">
        <v>0</v>
      </c>
      <c r="Q10">
        <v>1755</v>
      </c>
      <c r="R10">
        <v>0</v>
      </c>
      <c r="S10">
        <v>0</v>
      </c>
      <c r="T10">
        <v>0</v>
      </c>
      <c r="U10">
        <v>0</v>
      </c>
      <c r="V10">
        <v>0</v>
      </c>
      <c r="W10">
        <v>88672</v>
      </c>
      <c r="X10">
        <v>33</v>
      </c>
      <c r="Y10">
        <v>878</v>
      </c>
      <c r="Z10" t="s">
        <v>28</v>
      </c>
      <c r="AA10" t="s">
        <v>241</v>
      </c>
      <c r="AB10" t="s">
        <v>28</v>
      </c>
    </row>
    <row r="11" spans="1:28" x14ac:dyDescent="0.3">
      <c r="A11" t="s">
        <v>167</v>
      </c>
      <c r="B11">
        <v>20</v>
      </c>
      <c r="C11">
        <v>3125</v>
      </c>
      <c r="D11">
        <v>1</v>
      </c>
      <c r="E11">
        <v>0</v>
      </c>
      <c r="F11">
        <v>1</v>
      </c>
      <c r="G11">
        <v>24</v>
      </c>
      <c r="H11">
        <v>2</v>
      </c>
      <c r="I11">
        <v>0</v>
      </c>
      <c r="J11">
        <v>225</v>
      </c>
      <c r="K11">
        <v>0</v>
      </c>
      <c r="L11" s="65">
        <v>3398</v>
      </c>
      <c r="M11">
        <v>600</v>
      </c>
      <c r="N11">
        <v>3125</v>
      </c>
      <c r="O11">
        <v>500</v>
      </c>
      <c r="P11">
        <v>0</v>
      </c>
      <c r="Q11">
        <v>22000</v>
      </c>
      <c r="R11">
        <v>8710</v>
      </c>
      <c r="S11">
        <v>34</v>
      </c>
      <c r="T11">
        <v>0</v>
      </c>
      <c r="U11">
        <v>3600</v>
      </c>
      <c r="V11">
        <v>0</v>
      </c>
      <c r="W11">
        <v>38569</v>
      </c>
      <c r="Z11" t="s">
        <v>243</v>
      </c>
      <c r="AA11" t="s">
        <v>240</v>
      </c>
      <c r="AB11" t="s">
        <v>243</v>
      </c>
    </row>
    <row r="12" spans="1:28" x14ac:dyDescent="0.3">
      <c r="A12" t="s">
        <v>146</v>
      </c>
      <c r="C12">
        <v>45</v>
      </c>
      <c r="F12">
        <v>2</v>
      </c>
      <c r="G12">
        <v>75</v>
      </c>
      <c r="H12">
        <v>15</v>
      </c>
      <c r="I12">
        <v>10</v>
      </c>
      <c r="J12">
        <v>85</v>
      </c>
      <c r="L12" s="65">
        <v>232</v>
      </c>
      <c r="N12">
        <v>1000</v>
      </c>
      <c r="Q12">
        <v>500</v>
      </c>
      <c r="R12">
        <v>2000</v>
      </c>
      <c r="S12">
        <v>10</v>
      </c>
      <c r="T12">
        <v>30000</v>
      </c>
      <c r="U12">
        <v>300</v>
      </c>
      <c r="W12">
        <v>33810</v>
      </c>
      <c r="X12">
        <v>100</v>
      </c>
      <c r="Y12">
        <v>500</v>
      </c>
      <c r="Z12" t="s">
        <v>244</v>
      </c>
      <c r="AA12" t="s">
        <v>240</v>
      </c>
      <c r="AB12" t="s">
        <v>244</v>
      </c>
    </row>
    <row r="13" spans="1:28" x14ac:dyDescent="0.3">
      <c r="A13" t="s">
        <v>147</v>
      </c>
      <c r="B13">
        <v>27</v>
      </c>
      <c r="C13">
        <v>180</v>
      </c>
      <c r="D13">
        <v>10</v>
      </c>
      <c r="E13">
        <v>3</v>
      </c>
      <c r="F13">
        <v>3</v>
      </c>
      <c r="G13">
        <v>2</v>
      </c>
      <c r="H13">
        <v>1</v>
      </c>
      <c r="L13" s="65">
        <v>226</v>
      </c>
      <c r="M13">
        <v>300</v>
      </c>
      <c r="N13">
        <v>375</v>
      </c>
      <c r="O13">
        <v>550</v>
      </c>
      <c r="P13">
        <v>350</v>
      </c>
      <c r="Q13">
        <v>200</v>
      </c>
      <c r="S13">
        <v>1</v>
      </c>
      <c r="W13">
        <v>1776</v>
      </c>
      <c r="Z13" t="s">
        <v>50</v>
      </c>
      <c r="AA13" t="s">
        <v>240</v>
      </c>
      <c r="AB13" t="s">
        <v>50</v>
      </c>
    </row>
    <row r="14" spans="1:28" x14ac:dyDescent="0.3">
      <c r="A14" t="s">
        <v>148</v>
      </c>
      <c r="B14">
        <v>6</v>
      </c>
      <c r="C14">
        <v>4000</v>
      </c>
      <c r="D14">
        <v>0</v>
      </c>
      <c r="E14">
        <v>168</v>
      </c>
      <c r="F14">
        <v>0</v>
      </c>
      <c r="G14">
        <v>0</v>
      </c>
      <c r="H14">
        <v>0</v>
      </c>
      <c r="I14">
        <v>0</v>
      </c>
      <c r="J14">
        <v>0</v>
      </c>
      <c r="K14">
        <v>0</v>
      </c>
      <c r="L14" s="65">
        <v>4174</v>
      </c>
      <c r="M14">
        <v>13</v>
      </c>
      <c r="N14">
        <v>2500</v>
      </c>
      <c r="O14">
        <v>0</v>
      </c>
      <c r="P14">
        <v>7200</v>
      </c>
      <c r="Q14">
        <v>0</v>
      </c>
      <c r="R14">
        <v>0</v>
      </c>
      <c r="S14">
        <v>0</v>
      </c>
      <c r="T14">
        <v>0</v>
      </c>
      <c r="U14">
        <v>0</v>
      </c>
      <c r="V14">
        <v>0</v>
      </c>
      <c r="W14">
        <v>9713</v>
      </c>
      <c r="X14">
        <v>32</v>
      </c>
      <c r="Y14">
        <v>100</v>
      </c>
      <c r="Z14" t="s">
        <v>30</v>
      </c>
      <c r="AA14" t="s">
        <v>240</v>
      </c>
      <c r="AB14" t="s">
        <v>30</v>
      </c>
    </row>
    <row r="15" spans="1:28" x14ac:dyDescent="0.3">
      <c r="A15" t="s">
        <v>31</v>
      </c>
      <c r="B15">
        <v>120</v>
      </c>
      <c r="C15">
        <v>1340</v>
      </c>
      <c r="D15">
        <v>0</v>
      </c>
      <c r="E15">
        <v>0</v>
      </c>
      <c r="F15">
        <v>1</v>
      </c>
      <c r="G15">
        <v>50</v>
      </c>
      <c r="H15">
        <v>320</v>
      </c>
      <c r="I15">
        <v>5</v>
      </c>
      <c r="J15">
        <v>120</v>
      </c>
      <c r="K15">
        <v>5</v>
      </c>
      <c r="L15" s="65">
        <v>1961</v>
      </c>
      <c r="M15">
        <v>1920</v>
      </c>
      <c r="N15">
        <v>16000</v>
      </c>
      <c r="O15">
        <v>0</v>
      </c>
      <c r="P15">
        <v>0</v>
      </c>
      <c r="Q15">
        <v>4000</v>
      </c>
      <c r="R15">
        <v>14000</v>
      </c>
      <c r="S15">
        <v>6000</v>
      </c>
      <c r="T15">
        <v>140</v>
      </c>
      <c r="U15">
        <v>775</v>
      </c>
      <c r="V15">
        <v>120</v>
      </c>
      <c r="W15">
        <v>42955</v>
      </c>
      <c r="X15">
        <v>150</v>
      </c>
      <c r="Y15">
        <v>50000</v>
      </c>
      <c r="Z15" t="s">
        <v>31</v>
      </c>
      <c r="AA15" t="s">
        <v>240</v>
      </c>
      <c r="AB15" t="s">
        <v>31</v>
      </c>
    </row>
    <row r="16" spans="1:28" x14ac:dyDescent="0.3">
      <c r="A16" t="s">
        <v>149</v>
      </c>
      <c r="C16">
        <v>5</v>
      </c>
      <c r="F16">
        <v>1</v>
      </c>
      <c r="G16">
        <v>40</v>
      </c>
      <c r="J16">
        <v>25</v>
      </c>
      <c r="L16" s="65">
        <v>71</v>
      </c>
      <c r="N16">
        <v>250</v>
      </c>
      <c r="Q16">
        <v>1200</v>
      </c>
      <c r="R16">
        <v>55000</v>
      </c>
      <c r="U16">
        <v>300</v>
      </c>
      <c r="W16">
        <v>56750</v>
      </c>
      <c r="X16">
        <v>2500</v>
      </c>
      <c r="Y16">
        <v>2500</v>
      </c>
      <c r="Z16" t="s">
        <v>32</v>
      </c>
      <c r="AA16" t="s">
        <v>240</v>
      </c>
      <c r="AB16" t="s">
        <v>32</v>
      </c>
    </row>
    <row r="17" spans="1:28" x14ac:dyDescent="0.3">
      <c r="A17" t="s">
        <v>150</v>
      </c>
      <c r="B17">
        <v>0</v>
      </c>
      <c r="C17">
        <v>0</v>
      </c>
      <c r="D17">
        <v>0</v>
      </c>
      <c r="E17">
        <v>0</v>
      </c>
      <c r="F17">
        <v>0</v>
      </c>
      <c r="G17">
        <v>111</v>
      </c>
      <c r="H17">
        <v>0</v>
      </c>
      <c r="I17">
        <v>0</v>
      </c>
      <c r="J17">
        <v>50</v>
      </c>
      <c r="K17">
        <v>400</v>
      </c>
      <c r="L17" s="65">
        <v>561</v>
      </c>
      <c r="M17">
        <v>0</v>
      </c>
      <c r="N17">
        <v>0</v>
      </c>
      <c r="O17">
        <v>0</v>
      </c>
      <c r="P17">
        <v>0</v>
      </c>
      <c r="Q17">
        <v>0</v>
      </c>
      <c r="R17">
        <v>33714</v>
      </c>
      <c r="S17">
        <v>0</v>
      </c>
      <c r="T17">
        <v>0</v>
      </c>
      <c r="U17">
        <v>175</v>
      </c>
      <c r="V17">
        <v>14000</v>
      </c>
      <c r="W17">
        <v>47889</v>
      </c>
      <c r="X17">
        <v>50</v>
      </c>
      <c r="Y17">
        <v>3000</v>
      </c>
      <c r="Z17" t="s">
        <v>33</v>
      </c>
      <c r="AA17" t="s">
        <v>240</v>
      </c>
      <c r="AB17" t="s">
        <v>33</v>
      </c>
    </row>
    <row r="18" spans="1:28" x14ac:dyDescent="0.3">
      <c r="A18" t="s">
        <v>204</v>
      </c>
      <c r="B18">
        <v>0</v>
      </c>
      <c r="C18">
        <v>12</v>
      </c>
      <c r="D18">
        <v>0</v>
      </c>
      <c r="E18">
        <v>4</v>
      </c>
      <c r="F18">
        <v>1</v>
      </c>
      <c r="G18">
        <v>12</v>
      </c>
      <c r="H18">
        <v>0</v>
      </c>
      <c r="I18">
        <v>60</v>
      </c>
      <c r="J18">
        <v>0</v>
      </c>
      <c r="K18">
        <v>5</v>
      </c>
      <c r="L18" s="65">
        <v>94</v>
      </c>
      <c r="M18">
        <v>0</v>
      </c>
      <c r="N18">
        <v>500</v>
      </c>
      <c r="O18">
        <v>0</v>
      </c>
      <c r="P18">
        <v>21000</v>
      </c>
      <c r="Q18">
        <v>2000</v>
      </c>
      <c r="R18">
        <v>3500</v>
      </c>
      <c r="S18">
        <v>0</v>
      </c>
      <c r="T18">
        <v>2500</v>
      </c>
      <c r="U18">
        <v>0</v>
      </c>
      <c r="V18">
        <v>1000</v>
      </c>
      <c r="W18">
        <v>30500</v>
      </c>
      <c r="X18">
        <v>0</v>
      </c>
      <c r="Y18">
        <v>0</v>
      </c>
      <c r="Z18" t="s">
        <v>204</v>
      </c>
      <c r="AA18" t="s">
        <v>240</v>
      </c>
      <c r="AB18" t="s">
        <v>204</v>
      </c>
    </row>
    <row r="19" spans="1:28" x14ac:dyDescent="0.3">
      <c r="A19" t="s">
        <v>46</v>
      </c>
      <c r="B19">
        <v>0</v>
      </c>
      <c r="C19">
        <v>8</v>
      </c>
      <c r="D19">
        <v>200</v>
      </c>
      <c r="E19">
        <v>700</v>
      </c>
      <c r="F19">
        <v>500</v>
      </c>
      <c r="G19">
        <v>24</v>
      </c>
      <c r="H19">
        <v>0</v>
      </c>
      <c r="I19">
        <v>300</v>
      </c>
      <c r="J19">
        <v>0</v>
      </c>
      <c r="K19">
        <v>250</v>
      </c>
      <c r="L19" s="65">
        <v>1982</v>
      </c>
      <c r="M19">
        <v>0</v>
      </c>
      <c r="N19">
        <v>3000</v>
      </c>
      <c r="O19">
        <v>195000</v>
      </c>
      <c r="P19">
        <v>4000</v>
      </c>
      <c r="Q19">
        <v>195000</v>
      </c>
      <c r="R19">
        <v>3500</v>
      </c>
      <c r="S19">
        <v>0</v>
      </c>
      <c r="T19">
        <v>100</v>
      </c>
      <c r="U19">
        <v>0</v>
      </c>
      <c r="V19">
        <v>90000</v>
      </c>
      <c r="W19">
        <v>490600</v>
      </c>
      <c r="X19">
        <v>200</v>
      </c>
      <c r="Y19">
        <v>200</v>
      </c>
      <c r="Z19" t="s">
        <v>46</v>
      </c>
      <c r="AA19" t="s">
        <v>241</v>
      </c>
      <c r="AB19" t="s">
        <v>46</v>
      </c>
    </row>
    <row r="20" spans="1:28" x14ac:dyDescent="0.3">
      <c r="A20" t="s">
        <v>34</v>
      </c>
      <c r="B20">
        <v>15</v>
      </c>
      <c r="C20">
        <v>550</v>
      </c>
      <c r="D20">
        <v>908</v>
      </c>
      <c r="E20">
        <v>290</v>
      </c>
      <c r="F20">
        <v>0</v>
      </c>
      <c r="G20">
        <v>38</v>
      </c>
      <c r="H20">
        <v>0</v>
      </c>
      <c r="I20">
        <v>0</v>
      </c>
      <c r="J20">
        <v>0</v>
      </c>
      <c r="K20">
        <v>50</v>
      </c>
      <c r="L20" s="65">
        <v>1851</v>
      </c>
      <c r="M20">
        <v>500</v>
      </c>
      <c r="N20">
        <v>33000</v>
      </c>
      <c r="O20">
        <v>86000</v>
      </c>
      <c r="P20">
        <v>80000</v>
      </c>
      <c r="Q20">
        <v>0</v>
      </c>
      <c r="R20">
        <v>4600</v>
      </c>
      <c r="S20">
        <v>0</v>
      </c>
      <c r="T20">
        <v>0</v>
      </c>
      <c r="U20">
        <v>0</v>
      </c>
      <c r="V20">
        <v>2600</v>
      </c>
      <c r="W20">
        <v>206700</v>
      </c>
      <c r="X20">
        <v>275</v>
      </c>
      <c r="Y20">
        <v>13500</v>
      </c>
      <c r="Z20" t="s">
        <v>34</v>
      </c>
      <c r="AA20" t="s">
        <v>240</v>
      </c>
      <c r="AB20" t="s">
        <v>34</v>
      </c>
    </row>
    <row r="21" spans="1:28" x14ac:dyDescent="0.3">
      <c r="A21" t="s">
        <v>152</v>
      </c>
      <c r="B21">
        <v>175</v>
      </c>
      <c r="C21">
        <v>600</v>
      </c>
      <c r="D21">
        <v>300</v>
      </c>
      <c r="E21">
        <v>1200</v>
      </c>
      <c r="F21">
        <v>15</v>
      </c>
      <c r="G21">
        <v>65</v>
      </c>
      <c r="H21">
        <v>0</v>
      </c>
      <c r="I21">
        <v>1200</v>
      </c>
      <c r="J21">
        <v>0</v>
      </c>
      <c r="K21">
        <v>10</v>
      </c>
      <c r="L21" s="65">
        <v>3565</v>
      </c>
      <c r="M21">
        <v>420</v>
      </c>
      <c r="N21">
        <v>20000</v>
      </c>
      <c r="O21">
        <v>307597</v>
      </c>
      <c r="P21">
        <v>266128</v>
      </c>
      <c r="Q21">
        <v>12750</v>
      </c>
      <c r="R21">
        <v>16000</v>
      </c>
      <c r="S21">
        <v>0</v>
      </c>
      <c r="T21">
        <v>24000</v>
      </c>
      <c r="U21">
        <v>0</v>
      </c>
      <c r="V21">
        <v>12000</v>
      </c>
      <c r="W21">
        <v>658895</v>
      </c>
      <c r="X21">
        <v>34</v>
      </c>
      <c r="Y21">
        <v>13000</v>
      </c>
      <c r="Z21" t="s">
        <v>35</v>
      </c>
      <c r="AA21" t="s">
        <v>240</v>
      </c>
      <c r="AB21" t="s">
        <v>35</v>
      </c>
    </row>
    <row r="22" spans="1:28" x14ac:dyDescent="0.3">
      <c r="A22" t="s">
        <v>100</v>
      </c>
      <c r="C22">
        <v>2</v>
      </c>
      <c r="G22">
        <v>314</v>
      </c>
      <c r="J22">
        <v>589</v>
      </c>
      <c r="L22" s="65">
        <v>905</v>
      </c>
      <c r="N22">
        <v>200</v>
      </c>
      <c r="R22">
        <v>177850</v>
      </c>
      <c r="U22">
        <v>640</v>
      </c>
      <c r="W22">
        <v>178690</v>
      </c>
      <c r="Z22" t="s">
        <v>100</v>
      </c>
      <c r="AA22" t="s">
        <v>240</v>
      </c>
      <c r="AB22" t="s">
        <v>100</v>
      </c>
    </row>
    <row r="23" spans="1:28" x14ac:dyDescent="0.3">
      <c r="A23" t="s">
        <v>153</v>
      </c>
      <c r="C23">
        <v>95</v>
      </c>
      <c r="G23">
        <v>181</v>
      </c>
      <c r="J23">
        <v>300</v>
      </c>
      <c r="L23" s="65">
        <v>576</v>
      </c>
      <c r="N23">
        <v>1350</v>
      </c>
      <c r="R23">
        <v>60000</v>
      </c>
      <c r="U23">
        <v>1000</v>
      </c>
      <c r="W23">
        <v>62350</v>
      </c>
      <c r="Z23" t="s">
        <v>36</v>
      </c>
      <c r="AA23" t="s">
        <v>241</v>
      </c>
      <c r="AB23" t="s">
        <v>36</v>
      </c>
    </row>
    <row r="24" spans="1:28" x14ac:dyDescent="0.3">
      <c r="A24" t="s">
        <v>154</v>
      </c>
      <c r="B24">
        <v>6</v>
      </c>
      <c r="C24">
        <v>4</v>
      </c>
      <c r="F24">
        <v>6</v>
      </c>
      <c r="G24">
        <v>15</v>
      </c>
      <c r="L24" s="65">
        <v>31</v>
      </c>
      <c r="M24">
        <v>1300</v>
      </c>
      <c r="N24">
        <v>150</v>
      </c>
      <c r="Q24">
        <v>3200</v>
      </c>
      <c r="R24">
        <v>22000</v>
      </c>
      <c r="W24">
        <v>26650</v>
      </c>
      <c r="X24">
        <v>6</v>
      </c>
      <c r="Y24">
        <v>1000</v>
      </c>
      <c r="Z24" t="s">
        <v>101</v>
      </c>
      <c r="AA24" t="s">
        <v>241</v>
      </c>
      <c r="AB24" t="s">
        <v>101</v>
      </c>
    </row>
    <row r="25" spans="1:28" x14ac:dyDescent="0.3">
      <c r="A25" t="s">
        <v>58</v>
      </c>
      <c r="B25">
        <v>0</v>
      </c>
      <c r="C25">
        <v>50</v>
      </c>
      <c r="D25">
        <v>15</v>
      </c>
      <c r="E25">
        <v>10</v>
      </c>
      <c r="F25">
        <v>4</v>
      </c>
      <c r="G25">
        <v>20</v>
      </c>
      <c r="H25">
        <v>0</v>
      </c>
      <c r="I25">
        <v>5</v>
      </c>
      <c r="J25">
        <v>0</v>
      </c>
      <c r="K25">
        <v>0</v>
      </c>
      <c r="L25" s="65">
        <v>104</v>
      </c>
      <c r="M25">
        <v>0</v>
      </c>
      <c r="N25">
        <v>200</v>
      </c>
      <c r="O25">
        <v>1000</v>
      </c>
      <c r="P25">
        <v>500</v>
      </c>
      <c r="Q25">
        <v>3500</v>
      </c>
      <c r="R25">
        <v>500</v>
      </c>
      <c r="S25">
        <v>0</v>
      </c>
      <c r="T25">
        <v>500</v>
      </c>
      <c r="U25">
        <v>0</v>
      </c>
      <c r="V25">
        <v>0</v>
      </c>
      <c r="W25">
        <v>6200</v>
      </c>
      <c r="X25">
        <v>20</v>
      </c>
      <c r="Y25">
        <v>1200</v>
      </c>
      <c r="Z25" t="s">
        <v>58</v>
      </c>
      <c r="AA25" t="s">
        <v>241</v>
      </c>
      <c r="AB25" t="s">
        <v>58</v>
      </c>
    </row>
    <row r="26" spans="1:28" x14ac:dyDescent="0.3">
      <c r="A26" t="s">
        <v>145</v>
      </c>
      <c r="C26">
        <v>616</v>
      </c>
      <c r="G26">
        <v>10</v>
      </c>
      <c r="L26" s="65">
        <v>626</v>
      </c>
      <c r="N26">
        <v>40</v>
      </c>
      <c r="R26">
        <v>3500</v>
      </c>
      <c r="W26">
        <v>3540</v>
      </c>
      <c r="X26">
        <v>10</v>
      </c>
      <c r="Y26">
        <v>554</v>
      </c>
      <c r="Z26" t="s">
        <v>245</v>
      </c>
      <c r="AA26" t="s">
        <v>240</v>
      </c>
      <c r="AB26" t="s">
        <v>245</v>
      </c>
    </row>
    <row r="27" spans="1:28" x14ac:dyDescent="0.3">
      <c r="A27" t="s">
        <v>87</v>
      </c>
      <c r="B27">
        <v>4</v>
      </c>
      <c r="C27">
        <v>450</v>
      </c>
      <c r="D27">
        <v>1</v>
      </c>
      <c r="E27">
        <v>3</v>
      </c>
      <c r="F27">
        <v>10</v>
      </c>
      <c r="G27">
        <v>250</v>
      </c>
      <c r="H27">
        <v>8</v>
      </c>
      <c r="I27">
        <v>3</v>
      </c>
      <c r="J27">
        <v>60</v>
      </c>
      <c r="L27" s="65">
        <v>789</v>
      </c>
      <c r="M27">
        <v>200</v>
      </c>
      <c r="N27">
        <v>4500</v>
      </c>
      <c r="O27">
        <v>5000</v>
      </c>
      <c r="P27">
        <v>1000</v>
      </c>
      <c r="Q27">
        <v>25000</v>
      </c>
      <c r="R27">
        <v>20000</v>
      </c>
      <c r="S27">
        <v>425</v>
      </c>
      <c r="T27">
        <v>3000</v>
      </c>
      <c r="U27">
        <v>650</v>
      </c>
      <c r="V27">
        <v>2000</v>
      </c>
      <c r="W27">
        <v>61775</v>
      </c>
      <c r="X27">
        <v>30</v>
      </c>
      <c r="Y27">
        <v>500</v>
      </c>
      <c r="Z27" t="s">
        <v>87</v>
      </c>
      <c r="AA27" t="s">
        <v>241</v>
      </c>
      <c r="AB27" t="s">
        <v>87</v>
      </c>
    </row>
    <row r="28" spans="1:28" x14ac:dyDescent="0.3">
      <c r="A28" t="s">
        <v>173</v>
      </c>
      <c r="D28">
        <v>2</v>
      </c>
      <c r="E28">
        <v>1</v>
      </c>
      <c r="F28">
        <v>1</v>
      </c>
      <c r="G28">
        <v>2</v>
      </c>
      <c r="I28">
        <v>12</v>
      </c>
      <c r="K28">
        <v>1</v>
      </c>
      <c r="L28" s="65">
        <v>19</v>
      </c>
      <c r="O28">
        <v>3000</v>
      </c>
      <c r="P28">
        <v>6000</v>
      </c>
      <c r="Q28">
        <v>500</v>
      </c>
      <c r="R28">
        <v>300</v>
      </c>
      <c r="T28">
        <v>1000</v>
      </c>
      <c r="V28">
        <v>100</v>
      </c>
      <c r="W28">
        <v>10900</v>
      </c>
      <c r="Z28" t="s">
        <v>246</v>
      </c>
      <c r="AA28" t="s">
        <v>240</v>
      </c>
      <c r="AB28" t="s">
        <v>246</v>
      </c>
    </row>
    <row r="29" spans="1:28" x14ac:dyDescent="0.3">
      <c r="A29" t="s">
        <v>51</v>
      </c>
      <c r="B29">
        <v>4</v>
      </c>
      <c r="C29">
        <v>14</v>
      </c>
      <c r="D29">
        <v>4</v>
      </c>
      <c r="E29">
        <v>4</v>
      </c>
      <c r="F29">
        <v>2</v>
      </c>
      <c r="G29">
        <v>12</v>
      </c>
      <c r="H29">
        <v>0</v>
      </c>
      <c r="I29">
        <v>350</v>
      </c>
      <c r="J29">
        <v>0</v>
      </c>
      <c r="K29">
        <v>12</v>
      </c>
      <c r="L29" s="65">
        <v>402</v>
      </c>
      <c r="M29">
        <v>110</v>
      </c>
      <c r="N29">
        <v>40</v>
      </c>
      <c r="O29">
        <v>60000</v>
      </c>
      <c r="P29">
        <v>60000</v>
      </c>
      <c r="Q29">
        <v>9000</v>
      </c>
      <c r="R29">
        <v>1200</v>
      </c>
      <c r="S29">
        <v>0</v>
      </c>
      <c r="T29">
        <v>40000</v>
      </c>
      <c r="U29">
        <v>0</v>
      </c>
      <c r="V29">
        <v>300</v>
      </c>
      <c r="W29">
        <v>170650</v>
      </c>
      <c r="X29">
        <v>0</v>
      </c>
      <c r="Y29">
        <v>0</v>
      </c>
      <c r="Z29" t="s">
        <v>247</v>
      </c>
      <c r="AA29" t="s">
        <v>240</v>
      </c>
      <c r="AB29" t="s">
        <v>247</v>
      </c>
    </row>
    <row r="30" spans="1:28" x14ac:dyDescent="0.3">
      <c r="A30" t="s">
        <v>102</v>
      </c>
      <c r="B30">
        <v>1</v>
      </c>
      <c r="C30">
        <v>87</v>
      </c>
      <c r="D30">
        <v>0</v>
      </c>
      <c r="E30">
        <v>0</v>
      </c>
      <c r="F30">
        <v>0</v>
      </c>
      <c r="G30">
        <v>35</v>
      </c>
      <c r="H30">
        <v>0</v>
      </c>
      <c r="I30">
        <v>0</v>
      </c>
      <c r="J30">
        <v>210</v>
      </c>
      <c r="K30">
        <v>0</v>
      </c>
      <c r="L30" s="65">
        <v>333</v>
      </c>
      <c r="M30">
        <v>150</v>
      </c>
      <c r="N30">
        <v>6000</v>
      </c>
      <c r="O30">
        <v>0</v>
      </c>
      <c r="P30">
        <v>0</v>
      </c>
      <c r="Q30">
        <v>0</v>
      </c>
      <c r="R30">
        <v>4000</v>
      </c>
      <c r="S30">
        <v>0</v>
      </c>
      <c r="T30">
        <v>0</v>
      </c>
      <c r="U30">
        <v>485</v>
      </c>
      <c r="V30">
        <v>0</v>
      </c>
      <c r="W30">
        <v>10635</v>
      </c>
      <c r="X30">
        <v>2</v>
      </c>
      <c r="Y30">
        <v>4000</v>
      </c>
      <c r="Z30" t="s">
        <v>248</v>
      </c>
      <c r="AA30" t="s">
        <v>241</v>
      </c>
      <c r="AB30" t="s">
        <v>248</v>
      </c>
    </row>
    <row r="31" spans="1:28" x14ac:dyDescent="0.3">
      <c r="A31" t="s">
        <v>156</v>
      </c>
      <c r="B31">
        <v>40</v>
      </c>
      <c r="C31">
        <v>900</v>
      </c>
      <c r="D31">
        <v>0</v>
      </c>
      <c r="E31">
        <v>3</v>
      </c>
      <c r="F31">
        <v>6</v>
      </c>
      <c r="G31">
        <v>560</v>
      </c>
      <c r="H31">
        <v>100</v>
      </c>
      <c r="I31">
        <v>0</v>
      </c>
      <c r="J31">
        <v>154</v>
      </c>
      <c r="K31">
        <v>0</v>
      </c>
      <c r="L31" s="65">
        <v>1763</v>
      </c>
      <c r="M31">
        <v>1600</v>
      </c>
      <c r="N31">
        <v>18000</v>
      </c>
      <c r="O31">
        <v>0</v>
      </c>
      <c r="P31">
        <v>700</v>
      </c>
      <c r="Q31">
        <v>1740</v>
      </c>
      <c r="R31">
        <v>22000</v>
      </c>
      <c r="S31">
        <v>2040</v>
      </c>
      <c r="T31">
        <v>0</v>
      </c>
      <c r="U31">
        <v>500</v>
      </c>
      <c r="W31">
        <v>46580</v>
      </c>
      <c r="X31">
        <v>0</v>
      </c>
      <c r="Y31">
        <v>0</v>
      </c>
      <c r="Z31" t="s">
        <v>155</v>
      </c>
      <c r="AA31" t="s">
        <v>240</v>
      </c>
      <c r="AB31" t="s">
        <v>155</v>
      </c>
    </row>
    <row r="32" spans="1:28" x14ac:dyDescent="0.3">
      <c r="A32" t="s">
        <v>157</v>
      </c>
      <c r="C32">
        <v>80</v>
      </c>
      <c r="G32">
        <v>64</v>
      </c>
      <c r="J32">
        <v>80</v>
      </c>
      <c r="K32">
        <v>1</v>
      </c>
      <c r="L32" s="65">
        <v>225</v>
      </c>
      <c r="N32">
        <v>850</v>
      </c>
      <c r="R32">
        <v>4800</v>
      </c>
      <c r="U32">
        <v>200</v>
      </c>
      <c r="V32">
        <v>350</v>
      </c>
      <c r="W32">
        <v>6200</v>
      </c>
      <c r="Z32" t="s">
        <v>104</v>
      </c>
      <c r="AA32" t="s">
        <v>240</v>
      </c>
      <c r="AB32" t="s">
        <v>104</v>
      </c>
    </row>
    <row r="33" spans="1:28" x14ac:dyDescent="0.3">
      <c r="A33" t="s">
        <v>160</v>
      </c>
      <c r="G33">
        <v>5</v>
      </c>
      <c r="J33">
        <v>10</v>
      </c>
      <c r="K33">
        <v>5</v>
      </c>
      <c r="L33" s="65">
        <v>20</v>
      </c>
      <c r="R33">
        <v>4000</v>
      </c>
      <c r="U33">
        <v>360</v>
      </c>
      <c r="V33">
        <v>200</v>
      </c>
      <c r="W33">
        <v>4560</v>
      </c>
      <c r="Z33" t="s">
        <v>160</v>
      </c>
      <c r="AA33" t="s">
        <v>241</v>
      </c>
      <c r="AB33" t="s">
        <v>160</v>
      </c>
    </row>
    <row r="34" spans="1:28" x14ac:dyDescent="0.3">
      <c r="A34" t="s">
        <v>158</v>
      </c>
      <c r="B34">
        <v>1</v>
      </c>
      <c r="C34">
        <v>55</v>
      </c>
      <c r="D34">
        <v>0</v>
      </c>
      <c r="E34">
        <v>7</v>
      </c>
      <c r="F34">
        <v>0</v>
      </c>
      <c r="G34">
        <v>18</v>
      </c>
      <c r="H34">
        <v>0</v>
      </c>
      <c r="I34">
        <v>140</v>
      </c>
      <c r="J34">
        <v>0</v>
      </c>
      <c r="K34">
        <v>0</v>
      </c>
      <c r="L34" s="65">
        <v>221</v>
      </c>
      <c r="M34">
        <v>20</v>
      </c>
      <c r="N34">
        <v>2300</v>
      </c>
      <c r="O34">
        <v>0</v>
      </c>
      <c r="P34">
        <v>72580</v>
      </c>
      <c r="Q34">
        <v>0</v>
      </c>
      <c r="R34">
        <v>20000</v>
      </c>
      <c r="S34">
        <v>0</v>
      </c>
      <c r="T34">
        <v>5100</v>
      </c>
      <c r="U34">
        <v>0</v>
      </c>
      <c r="V34">
        <v>0</v>
      </c>
      <c r="W34">
        <v>100000</v>
      </c>
      <c r="X34">
        <v>0</v>
      </c>
      <c r="Y34">
        <v>0</v>
      </c>
      <c r="Z34" t="s">
        <v>127</v>
      </c>
      <c r="AA34" t="s">
        <v>240</v>
      </c>
      <c r="AB34" t="s">
        <v>127</v>
      </c>
    </row>
    <row r="35" spans="1:28" x14ac:dyDescent="0.3">
      <c r="A35" t="s">
        <v>177</v>
      </c>
      <c r="B35">
        <v>1616</v>
      </c>
      <c r="C35">
        <v>12</v>
      </c>
      <c r="D35">
        <v>0</v>
      </c>
      <c r="E35">
        <v>0</v>
      </c>
      <c r="F35">
        <v>0</v>
      </c>
      <c r="G35">
        <v>190</v>
      </c>
      <c r="H35">
        <v>12</v>
      </c>
      <c r="I35">
        <v>0</v>
      </c>
      <c r="J35">
        <v>300</v>
      </c>
      <c r="K35">
        <v>40</v>
      </c>
      <c r="L35" s="65">
        <v>2170</v>
      </c>
      <c r="M35">
        <v>250</v>
      </c>
      <c r="N35">
        <v>200</v>
      </c>
      <c r="O35">
        <v>0</v>
      </c>
      <c r="P35">
        <v>0</v>
      </c>
      <c r="R35">
        <v>900</v>
      </c>
      <c r="S35">
        <v>200</v>
      </c>
      <c r="T35">
        <v>0</v>
      </c>
      <c r="U35">
        <v>10</v>
      </c>
      <c r="V35">
        <v>50</v>
      </c>
      <c r="W35">
        <v>1610</v>
      </c>
      <c r="X35">
        <v>150</v>
      </c>
      <c r="Y35">
        <v>400</v>
      </c>
      <c r="Z35" t="s">
        <v>249</v>
      </c>
      <c r="AA35" t="s">
        <v>240</v>
      </c>
      <c r="AB35" t="s">
        <v>249</v>
      </c>
    </row>
    <row r="36" spans="1:28" x14ac:dyDescent="0.3">
      <c r="A36" t="s">
        <v>105</v>
      </c>
      <c r="B36">
        <v>45</v>
      </c>
      <c r="C36">
        <v>2</v>
      </c>
      <c r="G36">
        <v>6</v>
      </c>
      <c r="J36">
        <v>20</v>
      </c>
      <c r="L36" s="65">
        <v>73</v>
      </c>
      <c r="M36">
        <v>50</v>
      </c>
      <c r="N36">
        <v>300</v>
      </c>
      <c r="R36">
        <v>2000</v>
      </c>
      <c r="U36">
        <v>25</v>
      </c>
      <c r="W36">
        <v>2375</v>
      </c>
      <c r="Z36" t="s">
        <v>105</v>
      </c>
      <c r="AA36" t="s">
        <v>241</v>
      </c>
      <c r="AB36" t="s">
        <v>105</v>
      </c>
    </row>
    <row r="37" spans="1:28" x14ac:dyDescent="0.3">
      <c r="A37" t="s">
        <v>89</v>
      </c>
      <c r="B37">
        <v>63</v>
      </c>
      <c r="C37">
        <v>252</v>
      </c>
      <c r="D37">
        <v>0</v>
      </c>
      <c r="E37">
        <v>4</v>
      </c>
      <c r="F37">
        <v>0</v>
      </c>
      <c r="G37">
        <v>12</v>
      </c>
      <c r="H37">
        <v>0</v>
      </c>
      <c r="I37">
        <v>0</v>
      </c>
      <c r="J37">
        <v>40</v>
      </c>
      <c r="K37">
        <v>0</v>
      </c>
      <c r="L37" s="65">
        <v>371</v>
      </c>
      <c r="M37">
        <v>108</v>
      </c>
      <c r="N37">
        <v>5544</v>
      </c>
      <c r="O37">
        <v>0</v>
      </c>
      <c r="P37">
        <v>2550</v>
      </c>
      <c r="Q37">
        <v>0</v>
      </c>
      <c r="R37">
        <v>1350</v>
      </c>
      <c r="S37">
        <v>0</v>
      </c>
      <c r="T37">
        <v>0</v>
      </c>
      <c r="U37">
        <v>18</v>
      </c>
      <c r="V37">
        <v>0</v>
      </c>
      <c r="W37">
        <v>9570</v>
      </c>
      <c r="X37">
        <v>0</v>
      </c>
      <c r="Y37">
        <v>0</v>
      </c>
      <c r="Z37" t="s">
        <v>89</v>
      </c>
      <c r="AA37" t="s">
        <v>241</v>
      </c>
      <c r="AB37" t="s">
        <v>89</v>
      </c>
    </row>
    <row r="38" spans="1:28" x14ac:dyDescent="0.3">
      <c r="A38" t="s">
        <v>205</v>
      </c>
      <c r="C38">
        <v>50</v>
      </c>
      <c r="G38">
        <v>4</v>
      </c>
      <c r="J38">
        <v>91</v>
      </c>
      <c r="L38" s="65">
        <v>145</v>
      </c>
      <c r="N38">
        <v>27</v>
      </c>
      <c r="R38">
        <v>700</v>
      </c>
      <c r="U38">
        <v>15</v>
      </c>
      <c r="W38">
        <v>742</v>
      </c>
      <c r="Z38" t="s">
        <v>205</v>
      </c>
      <c r="AA38" t="s">
        <v>240</v>
      </c>
      <c r="AB38" t="s">
        <v>205</v>
      </c>
    </row>
    <row r="39" spans="1:28" x14ac:dyDescent="0.3">
      <c r="A39" t="s">
        <v>159</v>
      </c>
      <c r="B39">
        <v>0</v>
      </c>
      <c r="C39">
        <v>72</v>
      </c>
      <c r="D39">
        <v>0</v>
      </c>
      <c r="E39">
        <v>0</v>
      </c>
      <c r="F39">
        <v>4</v>
      </c>
      <c r="G39">
        <v>36</v>
      </c>
      <c r="H39">
        <v>0</v>
      </c>
      <c r="I39">
        <v>0</v>
      </c>
      <c r="J39">
        <v>30</v>
      </c>
      <c r="K39">
        <v>48</v>
      </c>
      <c r="L39" s="65">
        <v>190</v>
      </c>
      <c r="M39">
        <v>0</v>
      </c>
      <c r="N39">
        <v>1250</v>
      </c>
      <c r="O39">
        <v>0</v>
      </c>
      <c r="P39">
        <v>0</v>
      </c>
      <c r="Q39">
        <v>800</v>
      </c>
      <c r="R39">
        <v>1200</v>
      </c>
      <c r="S39">
        <v>0</v>
      </c>
      <c r="T39">
        <v>0</v>
      </c>
      <c r="U39">
        <v>1000</v>
      </c>
      <c r="V39">
        <v>1000</v>
      </c>
      <c r="W39">
        <v>5250</v>
      </c>
      <c r="X39">
        <v>120</v>
      </c>
      <c r="Y39">
        <v>480</v>
      </c>
      <c r="Z39" t="s">
        <v>128</v>
      </c>
      <c r="AA39" t="s">
        <v>240</v>
      </c>
      <c r="AB39" t="s">
        <v>128</v>
      </c>
    </row>
    <row r="40" spans="1:28" x14ac:dyDescent="0.3">
      <c r="A40" t="s">
        <v>38</v>
      </c>
      <c r="B40">
        <v>48</v>
      </c>
      <c r="C40">
        <v>1459</v>
      </c>
      <c r="D40">
        <v>334</v>
      </c>
      <c r="E40">
        <v>266</v>
      </c>
      <c r="F40">
        <v>0</v>
      </c>
      <c r="G40">
        <v>2400</v>
      </c>
      <c r="H40">
        <v>0</v>
      </c>
      <c r="I40">
        <v>0</v>
      </c>
      <c r="J40">
        <v>0</v>
      </c>
      <c r="K40">
        <v>223</v>
      </c>
      <c r="L40" s="65">
        <v>4730</v>
      </c>
      <c r="M40">
        <v>756</v>
      </c>
      <c r="N40">
        <v>184579</v>
      </c>
      <c r="O40">
        <v>800000</v>
      </c>
      <c r="P40">
        <v>205745</v>
      </c>
      <c r="Q40">
        <v>0</v>
      </c>
      <c r="R40">
        <v>82640</v>
      </c>
      <c r="S40">
        <v>0</v>
      </c>
      <c r="T40">
        <v>0</v>
      </c>
      <c r="U40">
        <v>0</v>
      </c>
      <c r="V40">
        <v>57818</v>
      </c>
      <c r="W40">
        <v>1331538</v>
      </c>
      <c r="X40">
        <v>365</v>
      </c>
      <c r="Y40">
        <v>3791</v>
      </c>
      <c r="Z40" t="s">
        <v>38</v>
      </c>
      <c r="AA40" t="s">
        <v>240</v>
      </c>
      <c r="AB40" t="s">
        <v>38</v>
      </c>
    </row>
    <row r="41" spans="1:28" x14ac:dyDescent="0.3">
      <c r="A41" t="s">
        <v>39</v>
      </c>
      <c r="C41">
        <v>25</v>
      </c>
      <c r="G41">
        <v>45</v>
      </c>
      <c r="J41">
        <v>550</v>
      </c>
      <c r="K41">
        <v>200</v>
      </c>
      <c r="L41" s="65">
        <v>820</v>
      </c>
      <c r="N41">
        <v>450</v>
      </c>
      <c r="R41">
        <v>3650</v>
      </c>
      <c r="U41">
        <v>40000</v>
      </c>
      <c r="V41">
        <v>8000</v>
      </c>
      <c r="W41">
        <v>52100</v>
      </c>
      <c r="X41">
        <v>8</v>
      </c>
      <c r="Y41">
        <v>130</v>
      </c>
      <c r="Z41" t="s">
        <v>39</v>
      </c>
      <c r="AA41" t="s">
        <v>241</v>
      </c>
      <c r="AB41" t="s">
        <v>39</v>
      </c>
    </row>
    <row r="42" spans="1:28" x14ac:dyDescent="0.3">
      <c r="A42" t="s">
        <v>161</v>
      </c>
      <c r="G42">
        <v>36</v>
      </c>
      <c r="J42">
        <v>66</v>
      </c>
      <c r="L42" s="65">
        <v>102</v>
      </c>
      <c r="W42">
        <v>0</v>
      </c>
      <c r="Z42" t="s">
        <v>250</v>
      </c>
      <c r="AA42" t="s">
        <v>241</v>
      </c>
      <c r="AB42" t="s">
        <v>250</v>
      </c>
    </row>
    <row r="43" spans="1:28" x14ac:dyDescent="0.3">
      <c r="A43" t="s">
        <v>106</v>
      </c>
      <c r="B43">
        <v>9</v>
      </c>
      <c r="C43">
        <v>46</v>
      </c>
      <c r="D43">
        <v>0</v>
      </c>
      <c r="E43">
        <v>0</v>
      </c>
      <c r="F43">
        <v>0</v>
      </c>
      <c r="G43">
        <v>84</v>
      </c>
      <c r="H43">
        <v>1</v>
      </c>
      <c r="J43">
        <v>140</v>
      </c>
      <c r="K43">
        <v>1</v>
      </c>
      <c r="L43" s="65">
        <v>281</v>
      </c>
      <c r="M43">
        <v>80</v>
      </c>
      <c r="N43">
        <v>4600</v>
      </c>
      <c r="R43">
        <v>15000</v>
      </c>
      <c r="U43">
        <v>80</v>
      </c>
      <c r="V43">
        <v>150</v>
      </c>
      <c r="W43">
        <v>19910</v>
      </c>
      <c r="X43">
        <v>12</v>
      </c>
      <c r="Y43">
        <v>300</v>
      </c>
      <c r="Z43" t="s">
        <v>251</v>
      </c>
      <c r="AA43" t="s">
        <v>240</v>
      </c>
      <c r="AB43" t="s">
        <v>251</v>
      </c>
    </row>
    <row r="44" spans="1:28" x14ac:dyDescent="0.3">
      <c r="A44" t="s">
        <v>162</v>
      </c>
      <c r="B44">
        <v>1</v>
      </c>
      <c r="C44">
        <v>65</v>
      </c>
      <c r="D44">
        <v>0</v>
      </c>
      <c r="E44">
        <v>0</v>
      </c>
      <c r="F44">
        <v>0</v>
      </c>
      <c r="G44">
        <v>56</v>
      </c>
      <c r="H44">
        <v>0</v>
      </c>
      <c r="I44">
        <v>0</v>
      </c>
      <c r="J44">
        <v>100</v>
      </c>
      <c r="K44">
        <v>1</v>
      </c>
      <c r="L44" s="65">
        <v>223</v>
      </c>
      <c r="M44">
        <v>45</v>
      </c>
      <c r="N44">
        <v>90</v>
      </c>
      <c r="O44">
        <v>0</v>
      </c>
      <c r="P44">
        <v>0</v>
      </c>
      <c r="Q44">
        <v>0</v>
      </c>
      <c r="R44">
        <v>2500</v>
      </c>
      <c r="S44">
        <v>0</v>
      </c>
      <c r="T44">
        <v>0</v>
      </c>
      <c r="U44">
        <v>80</v>
      </c>
      <c r="V44">
        <v>20</v>
      </c>
      <c r="W44">
        <v>2735</v>
      </c>
      <c r="X44">
        <v>0</v>
      </c>
      <c r="Y44">
        <v>0</v>
      </c>
      <c r="Z44" t="s">
        <v>59</v>
      </c>
      <c r="AA44" t="s">
        <v>241</v>
      </c>
      <c r="AB44" t="s">
        <v>59</v>
      </c>
    </row>
    <row r="45" spans="1:28" x14ac:dyDescent="0.3">
      <c r="A45" t="s">
        <v>206</v>
      </c>
      <c r="B45">
        <v>11</v>
      </c>
      <c r="C45">
        <v>2</v>
      </c>
      <c r="D45">
        <v>0</v>
      </c>
      <c r="E45">
        <v>3</v>
      </c>
      <c r="F45">
        <v>8</v>
      </c>
      <c r="G45">
        <v>1</v>
      </c>
      <c r="H45">
        <v>0</v>
      </c>
      <c r="I45">
        <v>0</v>
      </c>
      <c r="J45">
        <v>0</v>
      </c>
      <c r="K45">
        <v>4</v>
      </c>
      <c r="L45" s="65">
        <v>29</v>
      </c>
      <c r="M45">
        <v>160</v>
      </c>
      <c r="N45">
        <v>20</v>
      </c>
      <c r="O45">
        <v>0</v>
      </c>
      <c r="P45">
        <v>1420</v>
      </c>
      <c r="Q45">
        <v>590</v>
      </c>
      <c r="R45">
        <v>40</v>
      </c>
      <c r="S45">
        <v>0</v>
      </c>
      <c r="T45">
        <v>0</v>
      </c>
      <c r="U45">
        <v>0</v>
      </c>
      <c r="V45">
        <v>8500</v>
      </c>
      <c r="W45">
        <v>10730</v>
      </c>
      <c r="X45">
        <v>0</v>
      </c>
      <c r="Y45">
        <v>0</v>
      </c>
      <c r="Z45" t="s">
        <v>206</v>
      </c>
      <c r="AA45" t="s">
        <v>240</v>
      </c>
      <c r="AB45" t="s">
        <v>206</v>
      </c>
    </row>
    <row r="46" spans="1:28" x14ac:dyDescent="0.3">
      <c r="A46" t="s">
        <v>207</v>
      </c>
      <c r="B46">
        <v>1</v>
      </c>
      <c r="C46">
        <v>358</v>
      </c>
      <c r="G46">
        <v>8</v>
      </c>
      <c r="H46">
        <v>9</v>
      </c>
      <c r="L46" s="65">
        <v>376</v>
      </c>
      <c r="M46">
        <v>50</v>
      </c>
      <c r="N46">
        <v>170</v>
      </c>
      <c r="R46">
        <v>745</v>
      </c>
      <c r="S46">
        <v>376</v>
      </c>
      <c r="W46">
        <v>1341</v>
      </c>
      <c r="X46">
        <v>3</v>
      </c>
      <c r="Y46">
        <v>30</v>
      </c>
      <c r="Z46" t="s">
        <v>207</v>
      </c>
      <c r="AA46" t="s">
        <v>241</v>
      </c>
      <c r="AB46" t="s">
        <v>207</v>
      </c>
    </row>
    <row r="47" spans="1:28" x14ac:dyDescent="0.3">
      <c r="A47" t="s">
        <v>175</v>
      </c>
      <c r="B47">
        <v>14</v>
      </c>
      <c r="C47">
        <v>7</v>
      </c>
      <c r="D47">
        <v>0</v>
      </c>
      <c r="E47">
        <v>0</v>
      </c>
      <c r="F47">
        <v>8</v>
      </c>
      <c r="G47">
        <v>47</v>
      </c>
      <c r="H47">
        <v>0</v>
      </c>
      <c r="I47">
        <v>5</v>
      </c>
      <c r="J47">
        <v>120</v>
      </c>
      <c r="K47">
        <v>3</v>
      </c>
      <c r="L47" s="65">
        <v>204</v>
      </c>
      <c r="M47">
        <v>28</v>
      </c>
      <c r="N47">
        <v>225</v>
      </c>
      <c r="O47">
        <v>0</v>
      </c>
      <c r="P47">
        <v>0</v>
      </c>
      <c r="Q47">
        <v>1200</v>
      </c>
      <c r="R47">
        <v>2700</v>
      </c>
      <c r="S47">
        <v>0</v>
      </c>
      <c r="T47">
        <v>500</v>
      </c>
      <c r="U47">
        <v>640</v>
      </c>
      <c r="V47">
        <v>225</v>
      </c>
      <c r="W47">
        <v>5518</v>
      </c>
      <c r="X47">
        <v>0</v>
      </c>
      <c r="Y47">
        <v>0</v>
      </c>
      <c r="Z47" t="s">
        <v>174</v>
      </c>
      <c r="AA47" t="s">
        <v>241</v>
      </c>
      <c r="AB47" t="s">
        <v>174</v>
      </c>
    </row>
    <row r="48" spans="1:28" x14ac:dyDescent="0.3">
      <c r="A48" t="s">
        <v>163</v>
      </c>
      <c r="B48">
        <v>1</v>
      </c>
      <c r="C48">
        <v>215</v>
      </c>
      <c r="G48">
        <v>75</v>
      </c>
      <c r="J48">
        <v>50</v>
      </c>
      <c r="K48">
        <v>5</v>
      </c>
      <c r="L48" s="65">
        <v>346</v>
      </c>
      <c r="M48">
        <v>50</v>
      </c>
      <c r="N48">
        <v>1300</v>
      </c>
      <c r="R48">
        <v>28000</v>
      </c>
      <c r="U48">
        <v>60</v>
      </c>
      <c r="W48">
        <v>29410</v>
      </c>
      <c r="X48">
        <v>5</v>
      </c>
      <c r="Y48">
        <v>10000</v>
      </c>
      <c r="Z48" t="s">
        <v>252</v>
      </c>
      <c r="AA48" t="s">
        <v>241</v>
      </c>
      <c r="AB48" t="s">
        <v>252</v>
      </c>
    </row>
    <row r="49" spans="1:28" x14ac:dyDescent="0.3">
      <c r="A49" t="s">
        <v>165</v>
      </c>
      <c r="G49">
        <v>760</v>
      </c>
      <c r="L49" s="65">
        <v>760</v>
      </c>
      <c r="R49">
        <v>24320</v>
      </c>
      <c r="W49">
        <v>24320</v>
      </c>
      <c r="Z49" t="s">
        <v>165</v>
      </c>
      <c r="AA49" t="s">
        <v>241</v>
      </c>
      <c r="AB49" t="s">
        <v>165</v>
      </c>
    </row>
    <row r="50" spans="1:28" x14ac:dyDescent="0.3">
      <c r="A50" t="s">
        <v>142</v>
      </c>
      <c r="B50">
        <v>6</v>
      </c>
      <c r="C50">
        <v>1454</v>
      </c>
      <c r="D50">
        <v>0</v>
      </c>
      <c r="E50">
        <v>0</v>
      </c>
      <c r="F50">
        <v>0</v>
      </c>
      <c r="G50">
        <v>0</v>
      </c>
      <c r="H50">
        <v>0</v>
      </c>
      <c r="I50">
        <v>0</v>
      </c>
      <c r="J50">
        <v>5</v>
      </c>
      <c r="K50">
        <v>0</v>
      </c>
      <c r="L50" s="65">
        <v>1465</v>
      </c>
      <c r="M50">
        <v>618</v>
      </c>
      <c r="N50">
        <v>7215</v>
      </c>
      <c r="O50">
        <v>0</v>
      </c>
      <c r="P50">
        <v>0</v>
      </c>
      <c r="Q50">
        <v>0</v>
      </c>
      <c r="R50">
        <v>0</v>
      </c>
      <c r="S50">
        <v>0</v>
      </c>
      <c r="T50">
        <v>0</v>
      </c>
      <c r="U50">
        <v>127</v>
      </c>
      <c r="V50">
        <v>0</v>
      </c>
      <c r="W50">
        <v>7960</v>
      </c>
      <c r="X50">
        <v>9</v>
      </c>
      <c r="Y50">
        <v>61</v>
      </c>
      <c r="Z50" t="s">
        <v>253</v>
      </c>
      <c r="AA50" t="s">
        <v>240</v>
      </c>
      <c r="AB50" t="s">
        <v>253</v>
      </c>
    </row>
    <row r="51" spans="1:28" x14ac:dyDescent="0.3">
      <c r="A51" t="s">
        <v>60</v>
      </c>
      <c r="B51">
        <v>5</v>
      </c>
      <c r="C51">
        <v>75</v>
      </c>
      <c r="D51">
        <v>0</v>
      </c>
      <c r="E51">
        <v>0</v>
      </c>
      <c r="F51">
        <v>4</v>
      </c>
      <c r="G51">
        <v>175</v>
      </c>
      <c r="H51">
        <v>4</v>
      </c>
      <c r="I51">
        <v>2</v>
      </c>
      <c r="J51">
        <v>100</v>
      </c>
      <c r="K51">
        <v>0</v>
      </c>
      <c r="L51" s="65">
        <v>365</v>
      </c>
      <c r="M51">
        <v>300</v>
      </c>
      <c r="N51">
        <v>3200</v>
      </c>
      <c r="O51">
        <v>0</v>
      </c>
      <c r="P51">
        <v>0</v>
      </c>
      <c r="Q51">
        <v>1600</v>
      </c>
      <c r="R51">
        <v>18000</v>
      </c>
      <c r="S51">
        <v>150</v>
      </c>
      <c r="T51">
        <v>350</v>
      </c>
      <c r="U51">
        <v>200</v>
      </c>
      <c r="V51">
        <v>0</v>
      </c>
      <c r="W51">
        <v>23800</v>
      </c>
      <c r="X51">
        <v>50</v>
      </c>
      <c r="Y51">
        <v>7000</v>
      </c>
      <c r="Z51" t="s">
        <v>60</v>
      </c>
      <c r="AA51" t="s">
        <v>241</v>
      </c>
      <c r="AB51" t="s">
        <v>60</v>
      </c>
    </row>
    <row r="52" spans="1:28" x14ac:dyDescent="0.3">
      <c r="A52" t="s">
        <v>124</v>
      </c>
      <c r="L52" s="65">
        <v>0</v>
      </c>
      <c r="W52">
        <v>0</v>
      </c>
      <c r="Z52" t="s">
        <v>166</v>
      </c>
      <c r="AA52" t="s">
        <v>240</v>
      </c>
      <c r="AB52" t="s">
        <v>166</v>
      </c>
    </row>
    <row r="53" spans="1:28" x14ac:dyDescent="0.3">
      <c r="A53" t="s">
        <v>40</v>
      </c>
      <c r="B53">
        <v>6</v>
      </c>
      <c r="C53">
        <v>24</v>
      </c>
      <c r="G53">
        <v>65</v>
      </c>
      <c r="I53">
        <v>4</v>
      </c>
      <c r="J53">
        <v>4</v>
      </c>
      <c r="L53" s="65">
        <v>103</v>
      </c>
      <c r="M53">
        <v>250</v>
      </c>
      <c r="N53">
        <v>2500</v>
      </c>
      <c r="R53">
        <v>53200</v>
      </c>
      <c r="S53">
        <v>0</v>
      </c>
      <c r="T53">
        <v>100</v>
      </c>
      <c r="U53">
        <v>5000</v>
      </c>
      <c r="W53">
        <v>61050</v>
      </c>
      <c r="X53">
        <v>12</v>
      </c>
      <c r="Y53">
        <v>50000</v>
      </c>
      <c r="Z53" t="s">
        <v>40</v>
      </c>
      <c r="AA53" t="s">
        <v>240</v>
      </c>
      <c r="AB53" t="s">
        <v>40</v>
      </c>
    </row>
    <row r="54" spans="1:28" x14ac:dyDescent="0.3">
      <c r="A54" t="s">
        <v>52</v>
      </c>
      <c r="B54">
        <v>7</v>
      </c>
      <c r="C54">
        <v>400</v>
      </c>
      <c r="D54">
        <v>4</v>
      </c>
      <c r="E54">
        <v>4</v>
      </c>
      <c r="F54">
        <v>31</v>
      </c>
      <c r="G54">
        <v>60</v>
      </c>
      <c r="H54">
        <v>3</v>
      </c>
      <c r="I54">
        <v>0</v>
      </c>
      <c r="J54">
        <v>80</v>
      </c>
      <c r="K54">
        <v>0</v>
      </c>
      <c r="L54" s="65">
        <v>589</v>
      </c>
      <c r="M54">
        <v>450</v>
      </c>
      <c r="N54">
        <v>1000</v>
      </c>
      <c r="O54">
        <v>140</v>
      </c>
      <c r="P54">
        <v>140</v>
      </c>
      <c r="Q54">
        <v>2000</v>
      </c>
      <c r="R54">
        <v>3000</v>
      </c>
      <c r="S54">
        <v>0</v>
      </c>
      <c r="T54">
        <v>0</v>
      </c>
      <c r="U54">
        <v>60</v>
      </c>
      <c r="V54">
        <v>0</v>
      </c>
      <c r="W54">
        <v>6790</v>
      </c>
      <c r="X54">
        <v>0</v>
      </c>
      <c r="Y54">
        <v>0</v>
      </c>
      <c r="Z54" t="s">
        <v>52</v>
      </c>
      <c r="AA54" t="s">
        <v>240</v>
      </c>
      <c r="AB54" t="s">
        <v>52</v>
      </c>
    </row>
    <row r="55" spans="1:28" x14ac:dyDescent="0.3">
      <c r="A55" t="s">
        <v>151</v>
      </c>
      <c r="B55">
        <v>0</v>
      </c>
      <c r="C55">
        <v>50</v>
      </c>
      <c r="D55">
        <v>1</v>
      </c>
      <c r="E55">
        <v>2</v>
      </c>
      <c r="F55">
        <v>0</v>
      </c>
      <c r="G55">
        <v>3</v>
      </c>
      <c r="H55">
        <v>0</v>
      </c>
      <c r="I55">
        <v>50</v>
      </c>
      <c r="J55">
        <v>0</v>
      </c>
      <c r="K55">
        <v>0</v>
      </c>
      <c r="L55" s="65">
        <v>106</v>
      </c>
      <c r="M55">
        <v>0</v>
      </c>
      <c r="N55">
        <v>2500</v>
      </c>
      <c r="O55">
        <v>234000</v>
      </c>
      <c r="P55">
        <v>117000</v>
      </c>
      <c r="Q55">
        <v>0</v>
      </c>
      <c r="R55">
        <v>300</v>
      </c>
      <c r="S55">
        <v>0</v>
      </c>
      <c r="T55">
        <v>2500</v>
      </c>
      <c r="U55">
        <v>0</v>
      </c>
      <c r="V55">
        <v>0</v>
      </c>
      <c r="W55">
        <v>356300</v>
      </c>
      <c r="X55">
        <v>2</v>
      </c>
      <c r="Y55">
        <v>200</v>
      </c>
      <c r="Z55" t="s">
        <v>111</v>
      </c>
      <c r="AA55" t="s">
        <v>241</v>
      </c>
      <c r="AB55" t="s">
        <v>111</v>
      </c>
    </row>
    <row r="56" spans="1:28" x14ac:dyDescent="0.3">
      <c r="A56" t="s">
        <v>208</v>
      </c>
      <c r="B56">
        <v>2</v>
      </c>
      <c r="C56">
        <v>130</v>
      </c>
      <c r="F56">
        <v>1</v>
      </c>
      <c r="G56">
        <v>8</v>
      </c>
      <c r="I56">
        <v>2</v>
      </c>
      <c r="J56">
        <v>90</v>
      </c>
      <c r="K56">
        <v>2</v>
      </c>
      <c r="L56" s="65">
        <v>235</v>
      </c>
      <c r="M56">
        <v>1500</v>
      </c>
      <c r="N56">
        <v>3200</v>
      </c>
      <c r="Q56">
        <v>300</v>
      </c>
      <c r="R56">
        <v>2500</v>
      </c>
      <c r="T56">
        <v>350</v>
      </c>
      <c r="U56">
        <v>1500</v>
      </c>
      <c r="V56">
        <v>400</v>
      </c>
      <c r="W56">
        <v>9750</v>
      </c>
      <c r="Z56" t="s">
        <v>254</v>
      </c>
      <c r="AA56" t="s">
        <v>240</v>
      </c>
      <c r="AB56" t="s">
        <v>254</v>
      </c>
    </row>
    <row r="57" spans="1:28" x14ac:dyDescent="0.3">
      <c r="A57" t="s">
        <v>209</v>
      </c>
      <c r="B57">
        <v>0</v>
      </c>
      <c r="C57">
        <v>1</v>
      </c>
      <c r="D57">
        <v>0</v>
      </c>
      <c r="E57">
        <v>0</v>
      </c>
      <c r="F57">
        <v>0</v>
      </c>
      <c r="G57">
        <v>10</v>
      </c>
      <c r="H57">
        <v>1</v>
      </c>
      <c r="I57">
        <v>0</v>
      </c>
      <c r="J57">
        <v>40</v>
      </c>
      <c r="L57" s="65">
        <v>52</v>
      </c>
      <c r="M57">
        <v>0</v>
      </c>
      <c r="N57">
        <v>150</v>
      </c>
      <c r="O57">
        <v>0</v>
      </c>
      <c r="P57">
        <v>0</v>
      </c>
      <c r="Q57">
        <v>0</v>
      </c>
      <c r="R57">
        <v>4200</v>
      </c>
      <c r="S57">
        <v>60</v>
      </c>
      <c r="T57">
        <v>0</v>
      </c>
      <c r="U57">
        <v>2400</v>
      </c>
      <c r="W57">
        <v>6810</v>
      </c>
      <c r="X57">
        <v>0</v>
      </c>
      <c r="Y57">
        <v>0</v>
      </c>
      <c r="Z57" t="s">
        <v>209</v>
      </c>
      <c r="AA57" t="s">
        <v>240</v>
      </c>
      <c r="AB57" t="s">
        <v>209</v>
      </c>
    </row>
    <row r="58" spans="1:28" x14ac:dyDescent="0.3">
      <c r="A58" t="s">
        <v>41</v>
      </c>
      <c r="L58" s="65">
        <v>0</v>
      </c>
      <c r="W58">
        <v>0</v>
      </c>
      <c r="Z58" t="s">
        <v>41</v>
      </c>
      <c r="AA58" t="s">
        <v>241</v>
      </c>
      <c r="AB58" t="s">
        <v>41</v>
      </c>
    </row>
    <row r="59" spans="1:28" x14ac:dyDescent="0.3">
      <c r="A59" t="s">
        <v>169</v>
      </c>
      <c r="C59">
        <v>76</v>
      </c>
      <c r="G59">
        <v>184</v>
      </c>
      <c r="J59">
        <v>140</v>
      </c>
      <c r="L59" s="65">
        <v>400</v>
      </c>
      <c r="N59">
        <v>40</v>
      </c>
      <c r="R59">
        <v>14400</v>
      </c>
      <c r="U59">
        <v>80</v>
      </c>
      <c r="W59">
        <v>14520</v>
      </c>
      <c r="Z59" t="s">
        <v>255</v>
      </c>
      <c r="AA59" t="s">
        <v>241</v>
      </c>
      <c r="AB59" t="s">
        <v>255</v>
      </c>
    </row>
    <row r="60" spans="1:28" x14ac:dyDescent="0.3">
      <c r="A60" t="s">
        <v>164</v>
      </c>
      <c r="B60">
        <v>0</v>
      </c>
      <c r="C60">
        <v>9</v>
      </c>
      <c r="D60">
        <v>0</v>
      </c>
      <c r="E60">
        <v>0</v>
      </c>
      <c r="F60">
        <v>0</v>
      </c>
      <c r="G60">
        <v>30</v>
      </c>
      <c r="H60">
        <v>0</v>
      </c>
      <c r="I60">
        <v>0</v>
      </c>
      <c r="J60">
        <v>21</v>
      </c>
      <c r="K60">
        <v>14</v>
      </c>
      <c r="L60" s="65">
        <v>74</v>
      </c>
      <c r="M60">
        <v>0</v>
      </c>
      <c r="N60">
        <v>300</v>
      </c>
      <c r="O60">
        <v>0</v>
      </c>
      <c r="P60">
        <v>0</v>
      </c>
      <c r="Q60">
        <v>0</v>
      </c>
      <c r="R60">
        <v>17635</v>
      </c>
      <c r="S60">
        <v>0</v>
      </c>
      <c r="T60">
        <v>0</v>
      </c>
      <c r="U60">
        <v>265</v>
      </c>
      <c r="V60">
        <v>1500</v>
      </c>
      <c r="W60">
        <v>19700</v>
      </c>
      <c r="X60">
        <v>10</v>
      </c>
      <c r="Y60">
        <v>1000</v>
      </c>
      <c r="Z60" t="s">
        <v>256</v>
      </c>
      <c r="AA60" t="s">
        <v>240</v>
      </c>
      <c r="AB60" t="s">
        <v>256</v>
      </c>
    </row>
    <row r="61" spans="1:28" x14ac:dyDescent="0.3">
      <c r="A61" t="s">
        <v>176</v>
      </c>
      <c r="G61">
        <v>4</v>
      </c>
      <c r="J61">
        <v>36</v>
      </c>
      <c r="L61" s="65">
        <v>40</v>
      </c>
      <c r="R61">
        <v>7500</v>
      </c>
      <c r="U61">
        <v>7200</v>
      </c>
      <c r="W61">
        <v>14700</v>
      </c>
      <c r="Z61" t="s">
        <v>176</v>
      </c>
      <c r="AA61" t="s">
        <v>241</v>
      </c>
      <c r="AB61" t="s">
        <v>176</v>
      </c>
    </row>
    <row r="62" spans="1:28" x14ac:dyDescent="0.3">
      <c r="A62" t="s">
        <v>170</v>
      </c>
      <c r="B62">
        <v>0</v>
      </c>
      <c r="C62">
        <v>18</v>
      </c>
      <c r="D62">
        <v>0</v>
      </c>
      <c r="E62">
        <v>0</v>
      </c>
      <c r="F62">
        <v>0</v>
      </c>
      <c r="G62">
        <v>66</v>
      </c>
      <c r="H62">
        <v>0</v>
      </c>
      <c r="I62">
        <v>0</v>
      </c>
      <c r="J62">
        <v>67</v>
      </c>
      <c r="K62">
        <v>16</v>
      </c>
      <c r="L62" s="65">
        <v>167</v>
      </c>
      <c r="M62">
        <v>0</v>
      </c>
      <c r="N62">
        <v>520</v>
      </c>
      <c r="O62">
        <v>0</v>
      </c>
      <c r="P62">
        <v>0</v>
      </c>
      <c r="Q62">
        <v>0</v>
      </c>
      <c r="R62">
        <v>4000</v>
      </c>
      <c r="S62">
        <v>0</v>
      </c>
      <c r="T62">
        <v>0</v>
      </c>
      <c r="U62">
        <v>75</v>
      </c>
      <c r="V62">
        <v>350</v>
      </c>
      <c r="W62">
        <v>4945</v>
      </c>
      <c r="X62">
        <v>70</v>
      </c>
      <c r="Y62">
        <v>240</v>
      </c>
      <c r="Z62" t="s">
        <v>42</v>
      </c>
      <c r="AA62" t="s">
        <v>240</v>
      </c>
      <c r="AB62" t="s">
        <v>42</v>
      </c>
    </row>
    <row r="63" spans="1:28" x14ac:dyDescent="0.3">
      <c r="A63" t="s">
        <v>55</v>
      </c>
      <c r="B63">
        <v>0</v>
      </c>
      <c r="C63">
        <v>0</v>
      </c>
      <c r="D63">
        <v>0</v>
      </c>
      <c r="E63">
        <v>0</v>
      </c>
      <c r="F63">
        <v>0</v>
      </c>
      <c r="G63">
        <v>47</v>
      </c>
      <c r="H63">
        <v>0</v>
      </c>
      <c r="I63">
        <v>0</v>
      </c>
      <c r="J63">
        <v>118</v>
      </c>
      <c r="K63">
        <v>0</v>
      </c>
      <c r="L63" s="65">
        <v>165</v>
      </c>
      <c r="M63">
        <v>0</v>
      </c>
      <c r="N63">
        <v>0</v>
      </c>
      <c r="O63">
        <v>0</v>
      </c>
      <c r="P63">
        <v>0</v>
      </c>
      <c r="Q63">
        <v>0</v>
      </c>
      <c r="R63">
        <v>10250</v>
      </c>
      <c r="S63">
        <v>0</v>
      </c>
      <c r="T63">
        <v>0</v>
      </c>
      <c r="U63">
        <v>1000</v>
      </c>
      <c r="V63">
        <v>0</v>
      </c>
      <c r="W63">
        <v>11250</v>
      </c>
      <c r="X63">
        <v>0</v>
      </c>
      <c r="Y63">
        <v>0</v>
      </c>
      <c r="Z63" t="s">
        <v>257</v>
      </c>
      <c r="AA63" t="s">
        <v>240</v>
      </c>
      <c r="AB63" t="s">
        <v>257</v>
      </c>
    </row>
    <row r="64" spans="1:28" x14ac:dyDescent="0.3">
      <c r="A64" t="s">
        <v>210</v>
      </c>
      <c r="B64">
        <v>1</v>
      </c>
      <c r="C64">
        <v>69</v>
      </c>
      <c r="D64">
        <v>1</v>
      </c>
      <c r="E64">
        <v>2</v>
      </c>
      <c r="F64">
        <v>6</v>
      </c>
      <c r="G64">
        <v>27</v>
      </c>
      <c r="J64">
        <v>105</v>
      </c>
      <c r="L64" s="65">
        <v>211</v>
      </c>
      <c r="M64">
        <v>65</v>
      </c>
      <c r="N64">
        <v>892</v>
      </c>
      <c r="O64">
        <v>1850</v>
      </c>
      <c r="P64">
        <v>650</v>
      </c>
      <c r="Q64">
        <v>2400</v>
      </c>
      <c r="R64">
        <v>3200</v>
      </c>
      <c r="U64">
        <v>1400</v>
      </c>
      <c r="W64">
        <v>10457</v>
      </c>
      <c r="X64">
        <v>0</v>
      </c>
      <c r="Y64">
        <v>0</v>
      </c>
      <c r="Z64" t="s">
        <v>258</v>
      </c>
      <c r="AA64" t="s">
        <v>240</v>
      </c>
      <c r="AB64" t="s">
        <v>258</v>
      </c>
    </row>
    <row r="65" spans="1:28" x14ac:dyDescent="0.3">
      <c r="A65" t="s">
        <v>110</v>
      </c>
      <c r="G65">
        <v>165</v>
      </c>
      <c r="L65" s="65">
        <v>165</v>
      </c>
      <c r="R65">
        <v>20000</v>
      </c>
      <c r="W65">
        <v>20000</v>
      </c>
      <c r="X65">
        <v>10</v>
      </c>
      <c r="Y65">
        <v>1000</v>
      </c>
      <c r="Z65" t="s">
        <v>259</v>
      </c>
      <c r="AA65" t="s">
        <v>240</v>
      </c>
      <c r="AB65" t="s">
        <v>259</v>
      </c>
    </row>
    <row r="66" spans="1:28" x14ac:dyDescent="0.3">
      <c r="A66" t="s">
        <v>168</v>
      </c>
      <c r="B66">
        <v>0</v>
      </c>
      <c r="C66">
        <v>0</v>
      </c>
      <c r="D66">
        <v>0</v>
      </c>
      <c r="E66">
        <v>0</v>
      </c>
      <c r="F66">
        <v>0</v>
      </c>
      <c r="G66">
        <v>18</v>
      </c>
      <c r="H66">
        <v>80</v>
      </c>
      <c r="I66">
        <v>3</v>
      </c>
      <c r="J66">
        <v>24</v>
      </c>
      <c r="K66">
        <v>0</v>
      </c>
      <c r="L66" s="65">
        <v>125</v>
      </c>
      <c r="M66">
        <v>0</v>
      </c>
      <c r="N66">
        <v>0</v>
      </c>
      <c r="O66">
        <v>0</v>
      </c>
      <c r="P66">
        <v>0</v>
      </c>
      <c r="Q66">
        <v>0</v>
      </c>
      <c r="R66">
        <v>3000</v>
      </c>
      <c r="S66">
        <v>386</v>
      </c>
      <c r="T66">
        <v>150</v>
      </c>
      <c r="U66">
        <v>100</v>
      </c>
      <c r="V66">
        <v>0</v>
      </c>
      <c r="W66">
        <v>3636</v>
      </c>
      <c r="X66">
        <v>80</v>
      </c>
      <c r="Y66">
        <v>150</v>
      </c>
      <c r="Z66" t="s">
        <v>61</v>
      </c>
      <c r="AA66" t="s">
        <v>241</v>
      </c>
      <c r="AB66" t="s">
        <v>61</v>
      </c>
    </row>
    <row r="67" spans="1:28" x14ac:dyDescent="0.3">
      <c r="A67" t="s">
        <v>211</v>
      </c>
      <c r="B67">
        <v>1</v>
      </c>
      <c r="C67">
        <v>12</v>
      </c>
      <c r="F67">
        <v>1</v>
      </c>
      <c r="I67">
        <v>2</v>
      </c>
      <c r="L67" s="65">
        <v>16</v>
      </c>
      <c r="M67">
        <v>50</v>
      </c>
      <c r="N67">
        <v>200</v>
      </c>
      <c r="Q67">
        <v>250</v>
      </c>
      <c r="T67">
        <v>50</v>
      </c>
      <c r="W67">
        <v>550</v>
      </c>
      <c r="X67">
        <v>3</v>
      </c>
      <c r="Y67">
        <v>75</v>
      </c>
      <c r="Z67" t="s">
        <v>211</v>
      </c>
      <c r="AA67" t="s">
        <v>240</v>
      </c>
      <c r="AB67" t="s">
        <v>211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58DDA-7FC4-4ED5-B887-90EDD55A9F2D}">
  <sheetPr>
    <tabColor theme="8" tint="0.79998168889431442"/>
  </sheetPr>
  <dimension ref="A1:Y59"/>
  <sheetViews>
    <sheetView workbookViewId="0">
      <selection activeCell="B2" sqref="B2:Y59"/>
    </sheetView>
  </sheetViews>
  <sheetFormatPr defaultColWidth="8.77734375" defaultRowHeight="14.4" x14ac:dyDescent="0.3"/>
  <cols>
    <col min="1" max="1" width="35.109375" customWidth="1"/>
    <col min="2" max="4" width="9.33203125" bestFit="1" customWidth="1"/>
    <col min="5" max="6" width="9" bestFit="1" customWidth="1"/>
    <col min="7" max="7" width="9.33203125" bestFit="1" customWidth="1"/>
    <col min="8" max="8" width="9" bestFit="1" customWidth="1"/>
    <col min="9" max="9" width="9.33203125" bestFit="1" customWidth="1"/>
    <col min="10" max="10" width="9" bestFit="1" customWidth="1"/>
    <col min="11" max="11" width="9.33203125" bestFit="1" customWidth="1"/>
    <col min="12" max="13" width="10.109375" bestFit="1" customWidth="1"/>
    <col min="14" max="18" width="11.109375" bestFit="1" customWidth="1"/>
    <col min="19" max="19" width="9.33203125" bestFit="1" customWidth="1"/>
    <col min="20" max="22" width="10.109375" bestFit="1" customWidth="1"/>
    <col min="23" max="23" width="12.77734375" bestFit="1" customWidth="1"/>
    <col min="24" max="24" width="9.33203125" bestFit="1" customWidth="1"/>
    <col min="25" max="25" width="12.77734375" bestFit="1" customWidth="1"/>
  </cols>
  <sheetData>
    <row r="1" spans="1:25" s="38" customFormat="1" ht="96.6" x14ac:dyDescent="0.3">
      <c r="A1" s="32" t="s">
        <v>86</v>
      </c>
      <c r="B1" s="33" t="s">
        <v>62</v>
      </c>
      <c r="C1" s="33" t="s">
        <v>63</v>
      </c>
      <c r="D1" s="33" t="s">
        <v>64</v>
      </c>
      <c r="E1" s="33" t="s">
        <v>65</v>
      </c>
      <c r="F1" s="33" t="s">
        <v>66</v>
      </c>
      <c r="G1" s="33" t="s">
        <v>67</v>
      </c>
      <c r="H1" s="33" t="s">
        <v>68</v>
      </c>
      <c r="I1" s="33" t="s">
        <v>69</v>
      </c>
      <c r="J1" s="33" t="s">
        <v>70</v>
      </c>
      <c r="K1" s="33" t="s">
        <v>71</v>
      </c>
      <c r="L1" s="34" t="s">
        <v>72</v>
      </c>
      <c r="M1" s="35" t="s">
        <v>113</v>
      </c>
      <c r="N1" s="35" t="s">
        <v>114</v>
      </c>
      <c r="O1" s="35" t="s">
        <v>115</v>
      </c>
      <c r="P1" s="35" t="s">
        <v>116</v>
      </c>
      <c r="Q1" s="35" t="s">
        <v>117</v>
      </c>
      <c r="R1" s="35" t="s">
        <v>118</v>
      </c>
      <c r="S1" s="35" t="s">
        <v>119</v>
      </c>
      <c r="T1" s="35" t="s">
        <v>120</v>
      </c>
      <c r="U1" s="35" t="s">
        <v>121</v>
      </c>
      <c r="V1" s="35" t="s">
        <v>122</v>
      </c>
      <c r="W1" s="36" t="s">
        <v>123</v>
      </c>
      <c r="X1" s="40" t="s">
        <v>73</v>
      </c>
      <c r="Y1" s="37" t="s">
        <v>74</v>
      </c>
    </row>
    <row r="2" spans="1:25" s="38" customFormat="1" x14ac:dyDescent="0.3">
      <c r="A2" t="s">
        <v>27</v>
      </c>
      <c r="B2" s="14">
        <v>0</v>
      </c>
      <c r="C2" s="14">
        <v>209</v>
      </c>
      <c r="D2" s="14">
        <v>0</v>
      </c>
      <c r="E2" s="14">
        <v>0</v>
      </c>
      <c r="F2" s="14">
        <v>0</v>
      </c>
      <c r="G2" s="14">
        <v>36</v>
      </c>
      <c r="H2" s="14">
        <v>24</v>
      </c>
      <c r="I2" s="14">
        <v>0</v>
      </c>
      <c r="J2" s="14">
        <v>217</v>
      </c>
      <c r="K2" s="14">
        <v>0</v>
      </c>
      <c r="L2" s="14">
        <v>486</v>
      </c>
      <c r="M2" s="14">
        <v>0</v>
      </c>
      <c r="N2" s="14">
        <v>2415</v>
      </c>
      <c r="O2" s="14">
        <v>0</v>
      </c>
      <c r="P2" s="14">
        <v>0</v>
      </c>
      <c r="Q2" s="14">
        <v>0</v>
      </c>
      <c r="R2" s="14">
        <v>4851</v>
      </c>
      <c r="S2" s="14">
        <v>866</v>
      </c>
      <c r="T2" s="14">
        <v>0</v>
      </c>
      <c r="U2" s="14">
        <v>1296</v>
      </c>
      <c r="V2" s="14">
        <v>0</v>
      </c>
      <c r="W2" s="14">
        <v>9428</v>
      </c>
      <c r="X2" s="14">
        <v>9</v>
      </c>
      <c r="Y2" s="14">
        <v>2626</v>
      </c>
    </row>
    <row r="3" spans="1:25" s="38" customFormat="1" x14ac:dyDescent="0.3">
      <c r="A3" t="s">
        <v>125</v>
      </c>
      <c r="B3" s="14"/>
      <c r="C3" s="14"/>
      <c r="D3" s="14"/>
      <c r="E3" s="14"/>
      <c r="F3" s="14"/>
      <c r="G3" s="14"/>
      <c r="H3" s="14"/>
      <c r="I3" s="14"/>
      <c r="J3" s="14"/>
      <c r="K3" s="14"/>
      <c r="L3" s="14"/>
      <c r="M3" s="14"/>
      <c r="N3" s="14"/>
      <c r="O3" s="14"/>
      <c r="P3" s="14"/>
      <c r="Q3" s="14"/>
      <c r="R3" s="14"/>
      <c r="S3" s="14"/>
      <c r="T3" s="14"/>
      <c r="U3" s="14"/>
      <c r="V3" s="14"/>
      <c r="W3" s="14"/>
      <c r="X3" s="14"/>
      <c r="Y3" s="14"/>
    </row>
    <row r="4" spans="1:25" s="38" customFormat="1" x14ac:dyDescent="0.3">
      <c r="A4" t="s">
        <v>126</v>
      </c>
      <c r="B4" s="14"/>
      <c r="C4" s="14"/>
      <c r="D4" s="14"/>
      <c r="E4" s="14"/>
      <c r="F4" s="14"/>
      <c r="G4" s="14"/>
      <c r="H4" s="14"/>
      <c r="I4" s="14"/>
      <c r="J4" s="14"/>
      <c r="K4" s="14"/>
      <c r="L4" s="14"/>
      <c r="M4" s="14"/>
      <c r="N4" s="14"/>
      <c r="O4" s="14"/>
      <c r="P4" s="14"/>
      <c r="Q4" s="14"/>
      <c r="R4" s="14"/>
      <c r="S4" s="14"/>
      <c r="T4" s="14"/>
      <c r="U4" s="14"/>
      <c r="V4" s="14"/>
      <c r="W4" s="14"/>
      <c r="X4" s="14"/>
      <c r="Y4" s="14"/>
    </row>
    <row r="5" spans="1:25" x14ac:dyDescent="0.3">
      <c r="A5" t="s">
        <v>85</v>
      </c>
      <c r="B5" s="14">
        <v>16</v>
      </c>
      <c r="C5" s="14">
        <v>128</v>
      </c>
      <c r="D5" s="14">
        <v>0</v>
      </c>
      <c r="E5" s="14">
        <v>33</v>
      </c>
      <c r="F5" s="14">
        <v>0</v>
      </c>
      <c r="G5" s="14">
        <v>29</v>
      </c>
      <c r="H5" s="14">
        <v>94</v>
      </c>
      <c r="I5" s="14">
        <v>0</v>
      </c>
      <c r="J5" s="14">
        <v>230</v>
      </c>
      <c r="K5" s="14">
        <v>480</v>
      </c>
      <c r="L5" s="14">
        <v>1010</v>
      </c>
      <c r="M5" s="14">
        <v>13</v>
      </c>
      <c r="N5" s="14">
        <v>317</v>
      </c>
      <c r="O5" s="14">
        <v>0</v>
      </c>
      <c r="P5" s="14">
        <v>140</v>
      </c>
      <c r="Q5" s="14">
        <v>0</v>
      </c>
      <c r="R5" s="14">
        <v>925</v>
      </c>
      <c r="S5" s="14">
        <v>56</v>
      </c>
      <c r="T5" s="14">
        <v>0</v>
      </c>
      <c r="U5" s="14">
        <v>729</v>
      </c>
      <c r="V5" s="14">
        <v>60</v>
      </c>
      <c r="W5" s="14">
        <v>2240</v>
      </c>
      <c r="X5" s="14">
        <v>14</v>
      </c>
      <c r="Y5" s="14">
        <v>45</v>
      </c>
    </row>
    <row r="6" spans="1:25" x14ac:dyDescent="0.3">
      <c r="A6" t="s">
        <v>57</v>
      </c>
      <c r="B6" s="14">
        <v>0</v>
      </c>
      <c r="C6" s="14">
        <v>9</v>
      </c>
      <c r="D6" s="14">
        <v>0</v>
      </c>
      <c r="E6" s="14">
        <v>0</v>
      </c>
      <c r="F6" s="14">
        <v>0</v>
      </c>
      <c r="G6" s="14">
        <v>17</v>
      </c>
      <c r="H6" s="14">
        <v>0</v>
      </c>
      <c r="I6" s="14">
        <v>0</v>
      </c>
      <c r="J6" s="14">
        <v>52</v>
      </c>
      <c r="K6" s="14">
        <v>0</v>
      </c>
      <c r="L6" s="14">
        <v>78</v>
      </c>
      <c r="M6" s="14">
        <v>0</v>
      </c>
      <c r="N6" s="14">
        <v>129</v>
      </c>
      <c r="O6" s="14">
        <v>0</v>
      </c>
      <c r="P6" s="14">
        <v>0</v>
      </c>
      <c r="Q6" s="14">
        <v>0</v>
      </c>
      <c r="R6" s="14">
        <v>848</v>
      </c>
      <c r="S6" s="14">
        <v>0</v>
      </c>
      <c r="T6" s="14">
        <v>0</v>
      </c>
      <c r="U6" s="14">
        <v>396</v>
      </c>
      <c r="V6" s="14">
        <v>0</v>
      </c>
      <c r="W6" s="14">
        <v>1373</v>
      </c>
      <c r="X6" s="14">
        <v>2</v>
      </c>
      <c r="Y6" s="14">
        <v>20</v>
      </c>
    </row>
    <row r="7" spans="1:25" x14ac:dyDescent="0.3">
      <c r="A7" t="s">
        <v>49</v>
      </c>
      <c r="B7" s="14">
        <v>20</v>
      </c>
      <c r="C7" s="14">
        <v>692</v>
      </c>
      <c r="D7" s="14">
        <v>0</v>
      </c>
      <c r="E7" s="14">
        <v>0</v>
      </c>
      <c r="F7" s="14">
        <v>0</v>
      </c>
      <c r="G7" s="14">
        <v>21</v>
      </c>
      <c r="H7" s="14">
        <v>5</v>
      </c>
      <c r="I7" s="14">
        <v>0</v>
      </c>
      <c r="J7" s="14">
        <v>226</v>
      </c>
      <c r="K7" s="14">
        <v>0</v>
      </c>
      <c r="L7" s="14">
        <v>964</v>
      </c>
      <c r="M7" s="14">
        <v>62</v>
      </c>
      <c r="N7" s="14">
        <v>1826</v>
      </c>
      <c r="O7" s="14">
        <v>0</v>
      </c>
      <c r="P7" s="14">
        <v>0</v>
      </c>
      <c r="Q7" s="14">
        <v>0</v>
      </c>
      <c r="R7" s="14">
        <v>6143</v>
      </c>
      <c r="S7" s="14">
        <v>25</v>
      </c>
      <c r="T7" s="14">
        <v>0</v>
      </c>
      <c r="U7" s="14">
        <v>1000</v>
      </c>
      <c r="V7" s="14">
        <v>0</v>
      </c>
      <c r="W7" s="14">
        <v>9056</v>
      </c>
      <c r="X7" s="14"/>
      <c r="Y7" s="14"/>
    </row>
    <row r="8" spans="1:25" x14ac:dyDescent="0.3">
      <c r="A8" t="s">
        <v>98</v>
      </c>
      <c r="B8" s="14">
        <v>0</v>
      </c>
      <c r="C8" s="14">
        <v>682</v>
      </c>
      <c r="D8" s="14">
        <v>0</v>
      </c>
      <c r="E8" s="14">
        <v>0</v>
      </c>
      <c r="F8" s="14">
        <v>0</v>
      </c>
      <c r="G8" s="14">
        <v>35</v>
      </c>
      <c r="H8" s="14">
        <v>101</v>
      </c>
      <c r="I8" s="14">
        <v>1</v>
      </c>
      <c r="J8" s="14">
        <v>456</v>
      </c>
      <c r="K8" s="14">
        <v>2</v>
      </c>
      <c r="L8" s="14">
        <v>1277</v>
      </c>
      <c r="M8" s="14">
        <v>0</v>
      </c>
      <c r="N8" s="14">
        <v>3803</v>
      </c>
      <c r="O8" s="14">
        <v>0</v>
      </c>
      <c r="P8" s="14">
        <v>0</v>
      </c>
      <c r="Q8" s="14">
        <v>0</v>
      </c>
      <c r="R8" s="14">
        <v>6762</v>
      </c>
      <c r="S8" s="14">
        <v>234</v>
      </c>
      <c r="T8" s="14">
        <v>12</v>
      </c>
      <c r="U8" s="14">
        <v>1614</v>
      </c>
      <c r="V8" s="14">
        <v>60</v>
      </c>
      <c r="W8" s="14">
        <v>12485</v>
      </c>
      <c r="X8" s="14"/>
      <c r="Y8" s="14"/>
    </row>
    <row r="9" spans="1:25" x14ac:dyDescent="0.3">
      <c r="A9" t="s">
        <v>28</v>
      </c>
      <c r="B9" s="14">
        <v>576</v>
      </c>
      <c r="C9" s="14">
        <v>5295</v>
      </c>
      <c r="D9" s="14">
        <v>0</v>
      </c>
      <c r="E9" s="14">
        <v>2</v>
      </c>
      <c r="F9" s="14">
        <v>1</v>
      </c>
      <c r="G9" s="14">
        <v>15</v>
      </c>
      <c r="H9" s="14">
        <v>0</v>
      </c>
      <c r="I9" s="14">
        <v>0</v>
      </c>
      <c r="J9" s="14">
        <v>0</v>
      </c>
      <c r="K9" s="14">
        <v>4</v>
      </c>
      <c r="L9" s="14">
        <v>5893</v>
      </c>
      <c r="M9" s="14">
        <v>2370</v>
      </c>
      <c r="N9" s="14">
        <v>61711</v>
      </c>
      <c r="O9" s="14">
        <v>0</v>
      </c>
      <c r="P9" s="14">
        <v>105</v>
      </c>
      <c r="Q9" s="14">
        <v>290</v>
      </c>
      <c r="R9" s="14">
        <v>1556</v>
      </c>
      <c r="S9" s="14">
        <v>0</v>
      </c>
      <c r="T9" s="14">
        <v>0</v>
      </c>
      <c r="U9" s="14">
        <v>0</v>
      </c>
      <c r="V9" s="14">
        <v>104</v>
      </c>
      <c r="W9" s="14">
        <v>66136</v>
      </c>
      <c r="X9" s="14">
        <v>312</v>
      </c>
      <c r="Y9" s="14">
        <v>812</v>
      </c>
    </row>
    <row r="10" spans="1:25" x14ac:dyDescent="0.3">
      <c r="A10" t="s">
        <v>29</v>
      </c>
      <c r="B10" s="14">
        <v>0</v>
      </c>
      <c r="C10" s="14">
        <v>119</v>
      </c>
      <c r="D10" s="14">
        <v>0</v>
      </c>
      <c r="E10" s="14">
        <v>0</v>
      </c>
      <c r="F10" s="14">
        <v>0</v>
      </c>
      <c r="G10" s="14">
        <v>90</v>
      </c>
      <c r="H10" s="14">
        <v>0</v>
      </c>
      <c r="I10" s="14">
        <v>0</v>
      </c>
      <c r="J10" s="14">
        <v>0</v>
      </c>
      <c r="K10" s="14">
        <v>2</v>
      </c>
      <c r="L10" s="14">
        <v>211</v>
      </c>
      <c r="M10" s="14">
        <v>0</v>
      </c>
      <c r="N10" s="14">
        <v>1006</v>
      </c>
      <c r="O10" s="14">
        <v>0</v>
      </c>
      <c r="P10" s="14">
        <v>0</v>
      </c>
      <c r="Q10" s="14">
        <v>0</v>
      </c>
      <c r="R10" s="14">
        <v>11652</v>
      </c>
      <c r="S10" s="14">
        <v>0</v>
      </c>
      <c r="T10" s="14">
        <v>0</v>
      </c>
      <c r="U10" s="14">
        <v>0</v>
      </c>
      <c r="V10" s="14">
        <v>89</v>
      </c>
      <c r="W10" s="14">
        <v>12747</v>
      </c>
      <c r="X10" s="14"/>
      <c r="Y10" s="14"/>
    </row>
    <row r="11" spans="1:25" x14ac:dyDescent="0.3">
      <c r="A11" t="s">
        <v>96</v>
      </c>
      <c r="B11" s="14">
        <v>0</v>
      </c>
      <c r="C11" s="14">
        <v>325</v>
      </c>
      <c r="D11" s="14">
        <v>0</v>
      </c>
      <c r="E11" s="14">
        <v>0</v>
      </c>
      <c r="F11" s="14">
        <v>0</v>
      </c>
      <c r="G11" s="14">
        <v>21</v>
      </c>
      <c r="H11" s="14">
        <v>39</v>
      </c>
      <c r="I11" s="14">
        <v>0</v>
      </c>
      <c r="J11" s="14">
        <v>190</v>
      </c>
      <c r="K11" s="14">
        <v>0</v>
      </c>
      <c r="L11" s="14">
        <v>575</v>
      </c>
      <c r="M11" s="14">
        <v>0</v>
      </c>
      <c r="N11" s="14">
        <v>1424</v>
      </c>
      <c r="O11" s="14">
        <v>0</v>
      </c>
      <c r="P11" s="14">
        <v>0</v>
      </c>
      <c r="Q11" s="14">
        <v>0</v>
      </c>
      <c r="R11" s="14">
        <v>43027</v>
      </c>
      <c r="S11" s="14">
        <v>353</v>
      </c>
      <c r="T11" s="14">
        <v>0</v>
      </c>
      <c r="U11" s="14">
        <v>226</v>
      </c>
      <c r="V11" s="14">
        <v>0</v>
      </c>
      <c r="W11" s="14">
        <v>45030</v>
      </c>
      <c r="X11" s="14">
        <v>2</v>
      </c>
      <c r="Y11" s="14">
        <v>57</v>
      </c>
    </row>
    <row r="12" spans="1:25" x14ac:dyDescent="0.3">
      <c r="A12" t="s">
        <v>97</v>
      </c>
      <c r="B12" s="14">
        <v>4</v>
      </c>
      <c r="C12" s="14">
        <v>25</v>
      </c>
      <c r="D12" s="14">
        <v>0</v>
      </c>
      <c r="E12" s="14">
        <v>0</v>
      </c>
      <c r="F12" s="14">
        <v>0</v>
      </c>
      <c r="G12" s="14">
        <v>98</v>
      </c>
      <c r="H12" s="14">
        <v>1</v>
      </c>
      <c r="I12" s="14">
        <v>0</v>
      </c>
      <c r="J12" s="14">
        <v>97</v>
      </c>
      <c r="K12" s="14">
        <v>16</v>
      </c>
      <c r="L12" s="14">
        <v>241</v>
      </c>
      <c r="M12" s="14">
        <v>4633</v>
      </c>
      <c r="N12" s="14">
        <v>1232</v>
      </c>
      <c r="O12" s="14">
        <v>0</v>
      </c>
      <c r="P12" s="14">
        <v>0</v>
      </c>
      <c r="Q12" s="14">
        <v>0</v>
      </c>
      <c r="R12" s="14">
        <v>8928</v>
      </c>
      <c r="S12" s="14">
        <v>17</v>
      </c>
      <c r="T12" s="14">
        <v>0</v>
      </c>
      <c r="U12" s="14">
        <v>1150</v>
      </c>
      <c r="V12" s="14">
        <v>838</v>
      </c>
      <c r="W12" s="14">
        <v>16798</v>
      </c>
      <c r="X12" s="14">
        <v>17</v>
      </c>
      <c r="Y12" s="14">
        <v>334</v>
      </c>
    </row>
    <row r="13" spans="1:25" x14ac:dyDescent="0.3">
      <c r="A13" t="s">
        <v>50</v>
      </c>
      <c r="B13" s="14">
        <v>22</v>
      </c>
      <c r="C13" s="14">
        <v>88</v>
      </c>
      <c r="D13" s="14">
        <v>0</v>
      </c>
      <c r="E13" s="14">
        <v>3</v>
      </c>
      <c r="F13" s="14">
        <v>0</v>
      </c>
      <c r="G13" s="14">
        <v>0</v>
      </c>
      <c r="H13" s="14">
        <v>0</v>
      </c>
      <c r="I13" s="14">
        <v>0</v>
      </c>
      <c r="J13" s="14">
        <v>0</v>
      </c>
      <c r="K13" s="14">
        <v>0</v>
      </c>
      <c r="L13" s="14">
        <v>113</v>
      </c>
      <c r="M13" s="14">
        <v>160</v>
      </c>
      <c r="N13" s="14">
        <v>163</v>
      </c>
      <c r="O13" s="14">
        <v>0</v>
      </c>
      <c r="P13" s="14">
        <v>149</v>
      </c>
      <c r="Q13" s="14">
        <v>0</v>
      </c>
      <c r="R13" s="14">
        <v>0</v>
      </c>
      <c r="S13" s="14">
        <v>0</v>
      </c>
      <c r="T13" s="14">
        <v>0</v>
      </c>
      <c r="U13" s="14">
        <v>0</v>
      </c>
      <c r="V13" s="14">
        <v>0</v>
      </c>
      <c r="W13" s="14">
        <v>472</v>
      </c>
      <c r="X13" s="14"/>
      <c r="Y13" s="14"/>
    </row>
    <row r="14" spans="1:25" x14ac:dyDescent="0.3">
      <c r="A14" t="s">
        <v>30</v>
      </c>
      <c r="B14" s="14">
        <v>0</v>
      </c>
      <c r="C14" s="14">
        <v>2519</v>
      </c>
      <c r="D14" s="14">
        <v>0</v>
      </c>
      <c r="E14" s="14">
        <v>501</v>
      </c>
      <c r="F14" s="14">
        <v>61</v>
      </c>
      <c r="G14" s="14">
        <v>4</v>
      </c>
      <c r="H14" s="14">
        <v>0</v>
      </c>
      <c r="I14" s="14">
        <v>2</v>
      </c>
      <c r="J14" s="14">
        <v>0</v>
      </c>
      <c r="K14" s="14">
        <v>1</v>
      </c>
      <c r="L14" s="14">
        <v>3088</v>
      </c>
      <c r="M14" s="14">
        <v>36</v>
      </c>
      <c r="N14" s="14">
        <v>16586</v>
      </c>
      <c r="O14" s="14">
        <v>0</v>
      </c>
      <c r="P14" s="14">
        <v>36035</v>
      </c>
      <c r="Q14" s="14">
        <v>4526</v>
      </c>
      <c r="R14" s="14">
        <v>5097</v>
      </c>
      <c r="S14" s="14">
        <v>0</v>
      </c>
      <c r="T14" s="14">
        <v>150</v>
      </c>
      <c r="U14" s="14">
        <v>0</v>
      </c>
      <c r="V14" s="14">
        <v>1022</v>
      </c>
      <c r="W14" s="14">
        <v>63452</v>
      </c>
      <c r="X14" s="14">
        <v>19</v>
      </c>
      <c r="Y14" s="14">
        <v>113</v>
      </c>
    </row>
    <row r="15" spans="1:25" x14ac:dyDescent="0.3">
      <c r="A15" t="s">
        <v>31</v>
      </c>
      <c r="B15" s="14">
        <v>120</v>
      </c>
      <c r="C15" s="14">
        <v>1317</v>
      </c>
      <c r="D15" s="14">
        <v>0</v>
      </c>
      <c r="E15" s="14">
        <v>0</v>
      </c>
      <c r="F15" s="14">
        <v>1</v>
      </c>
      <c r="G15" s="14">
        <v>56</v>
      </c>
      <c r="H15" s="14">
        <v>282</v>
      </c>
      <c r="I15" s="14">
        <v>3</v>
      </c>
      <c r="J15" s="14">
        <v>116</v>
      </c>
      <c r="K15" s="14">
        <v>21</v>
      </c>
      <c r="L15" s="14">
        <v>1916</v>
      </c>
      <c r="M15" s="14">
        <v>1920</v>
      </c>
      <c r="N15" s="14">
        <v>16504</v>
      </c>
      <c r="O15" s="14">
        <v>0</v>
      </c>
      <c r="P15" s="14">
        <v>0</v>
      </c>
      <c r="Q15" s="14">
        <v>5000</v>
      </c>
      <c r="R15" s="14">
        <v>16833</v>
      </c>
      <c r="S15" s="14">
        <v>6316</v>
      </c>
      <c r="T15" s="14">
        <v>147</v>
      </c>
      <c r="U15" s="14">
        <v>703</v>
      </c>
      <c r="V15" s="14">
        <v>508</v>
      </c>
      <c r="W15" s="14">
        <v>47931</v>
      </c>
      <c r="X15" s="14">
        <v>103</v>
      </c>
      <c r="Y15" s="14">
        <v>56694</v>
      </c>
    </row>
    <row r="16" spans="1:25" x14ac:dyDescent="0.3">
      <c r="A16" t="s">
        <v>32</v>
      </c>
      <c r="B16" s="14">
        <v>0</v>
      </c>
      <c r="C16" s="14">
        <v>0</v>
      </c>
      <c r="D16" s="14">
        <v>0</v>
      </c>
      <c r="E16" s="14">
        <v>0</v>
      </c>
      <c r="F16" s="14">
        <v>0</v>
      </c>
      <c r="G16" s="14">
        <v>67</v>
      </c>
      <c r="H16" s="14">
        <v>0</v>
      </c>
      <c r="I16" s="14">
        <v>0</v>
      </c>
      <c r="J16" s="14">
        <v>9</v>
      </c>
      <c r="K16" s="14">
        <v>0</v>
      </c>
      <c r="L16" s="14">
        <v>76</v>
      </c>
      <c r="M16" s="14">
        <v>0</v>
      </c>
      <c r="N16" s="14">
        <v>0</v>
      </c>
      <c r="O16" s="14">
        <v>0</v>
      </c>
      <c r="P16" s="14">
        <v>0</v>
      </c>
      <c r="Q16" s="14">
        <v>0</v>
      </c>
      <c r="R16" s="14">
        <v>78491</v>
      </c>
      <c r="S16" s="14">
        <v>0</v>
      </c>
      <c r="T16" s="14">
        <v>0</v>
      </c>
      <c r="U16" s="14">
        <v>305</v>
      </c>
      <c r="V16" s="14">
        <v>0</v>
      </c>
      <c r="W16" s="14">
        <v>78796</v>
      </c>
      <c r="X16" s="14"/>
      <c r="Y16" s="14"/>
    </row>
    <row r="17" spans="1:25" x14ac:dyDescent="0.3">
      <c r="A17" t="s">
        <v>33</v>
      </c>
      <c r="B17" s="14">
        <v>0</v>
      </c>
      <c r="C17" s="14">
        <v>1116</v>
      </c>
      <c r="D17" s="14">
        <v>0</v>
      </c>
      <c r="E17" s="14">
        <v>0</v>
      </c>
      <c r="F17" s="14">
        <v>0</v>
      </c>
      <c r="G17" s="14">
        <v>209</v>
      </c>
      <c r="H17" s="14">
        <v>429</v>
      </c>
      <c r="I17" s="14">
        <v>0</v>
      </c>
      <c r="J17" s="14">
        <v>110</v>
      </c>
      <c r="K17" s="14">
        <v>383</v>
      </c>
      <c r="L17" s="14">
        <v>2247</v>
      </c>
      <c r="M17" s="14">
        <v>0</v>
      </c>
      <c r="N17" s="14">
        <v>10996</v>
      </c>
      <c r="O17" s="14">
        <v>0</v>
      </c>
      <c r="P17" s="14">
        <v>0</v>
      </c>
      <c r="Q17" s="14">
        <v>0</v>
      </c>
      <c r="R17" s="14">
        <v>46507</v>
      </c>
      <c r="S17" s="14">
        <v>3695</v>
      </c>
      <c r="T17" s="14">
        <v>0</v>
      </c>
      <c r="U17" s="14">
        <v>566</v>
      </c>
      <c r="V17" s="14">
        <v>11157</v>
      </c>
      <c r="W17" s="14">
        <v>72921</v>
      </c>
      <c r="X17" s="14">
        <v>109</v>
      </c>
      <c r="Y17" s="14">
        <v>3763</v>
      </c>
    </row>
    <row r="18" spans="1:25" x14ac:dyDescent="0.3">
      <c r="A18" t="s">
        <v>99</v>
      </c>
      <c r="B18" s="14">
        <v>0</v>
      </c>
      <c r="C18" s="14">
        <v>72</v>
      </c>
      <c r="D18" s="14">
        <v>119</v>
      </c>
      <c r="E18" s="14">
        <v>2</v>
      </c>
      <c r="F18" s="14">
        <v>6</v>
      </c>
      <c r="G18" s="14">
        <v>2</v>
      </c>
      <c r="H18" s="14">
        <v>0</v>
      </c>
      <c r="I18" s="14">
        <v>187</v>
      </c>
      <c r="J18" s="14">
        <v>0</v>
      </c>
      <c r="K18" s="14">
        <v>9</v>
      </c>
      <c r="L18" s="14">
        <v>397</v>
      </c>
      <c r="M18" s="14">
        <v>0</v>
      </c>
      <c r="N18" s="14">
        <v>677</v>
      </c>
      <c r="O18" s="14">
        <v>10986</v>
      </c>
      <c r="P18" s="14">
        <v>190</v>
      </c>
      <c r="Q18" s="14">
        <v>6574</v>
      </c>
      <c r="R18" s="14">
        <v>70</v>
      </c>
      <c r="S18" s="14">
        <v>0</v>
      </c>
      <c r="T18" s="14">
        <v>7119</v>
      </c>
      <c r="U18" s="14">
        <v>0</v>
      </c>
      <c r="V18" s="14">
        <v>2608</v>
      </c>
      <c r="W18" s="14">
        <v>28224</v>
      </c>
      <c r="X18" s="14"/>
      <c r="Y18" s="14"/>
    </row>
    <row r="19" spans="1:25" x14ac:dyDescent="0.3">
      <c r="A19" t="s">
        <v>46</v>
      </c>
      <c r="B19" s="14">
        <v>0</v>
      </c>
      <c r="C19" s="14">
        <v>6</v>
      </c>
      <c r="D19" s="14">
        <v>33</v>
      </c>
      <c r="E19" s="14">
        <v>106</v>
      </c>
      <c r="F19" s="14">
        <v>33</v>
      </c>
      <c r="G19" s="14">
        <v>21</v>
      </c>
      <c r="H19" s="14">
        <v>0</v>
      </c>
      <c r="I19" s="14">
        <v>32</v>
      </c>
      <c r="J19" s="14">
        <v>0</v>
      </c>
      <c r="K19" s="14">
        <v>85</v>
      </c>
      <c r="L19" s="14">
        <v>316</v>
      </c>
      <c r="M19" s="14">
        <v>0</v>
      </c>
      <c r="N19" s="14">
        <v>518</v>
      </c>
      <c r="O19" s="14">
        <v>133370</v>
      </c>
      <c r="P19" s="14">
        <v>262213</v>
      </c>
      <c r="Q19" s="14">
        <v>133500</v>
      </c>
      <c r="R19" s="14">
        <v>702</v>
      </c>
      <c r="S19" s="14">
        <v>0</v>
      </c>
      <c r="T19" s="14">
        <v>3909</v>
      </c>
      <c r="U19" s="14">
        <v>0</v>
      </c>
      <c r="V19" s="14">
        <v>1619</v>
      </c>
      <c r="W19" s="14">
        <v>535831</v>
      </c>
      <c r="X19" s="14">
        <v>246</v>
      </c>
      <c r="Y19" s="14">
        <v>246</v>
      </c>
    </row>
    <row r="20" spans="1:25" x14ac:dyDescent="0.3">
      <c r="A20" t="s">
        <v>34</v>
      </c>
      <c r="B20" s="14">
        <v>0</v>
      </c>
      <c r="C20" s="14">
        <v>191</v>
      </c>
      <c r="D20" s="14">
        <v>918</v>
      </c>
      <c r="E20" s="14">
        <v>256</v>
      </c>
      <c r="F20" s="14">
        <v>0</v>
      </c>
      <c r="G20" s="14">
        <v>46</v>
      </c>
      <c r="H20" s="14">
        <v>0</v>
      </c>
      <c r="I20" s="14">
        <v>0</v>
      </c>
      <c r="J20" s="14">
        <v>0</v>
      </c>
      <c r="K20" s="14">
        <v>72</v>
      </c>
      <c r="L20" s="14">
        <v>1483</v>
      </c>
      <c r="M20" s="14">
        <v>0</v>
      </c>
      <c r="N20" s="14">
        <v>8503</v>
      </c>
      <c r="O20" s="14">
        <v>84974</v>
      </c>
      <c r="P20" s="14">
        <v>39529</v>
      </c>
      <c r="Q20" s="14">
        <v>0</v>
      </c>
      <c r="R20" s="14">
        <v>3731</v>
      </c>
      <c r="S20" s="14">
        <v>0</v>
      </c>
      <c r="T20" s="14">
        <v>0</v>
      </c>
      <c r="U20" s="14">
        <v>0</v>
      </c>
      <c r="V20" s="14">
        <v>4247</v>
      </c>
      <c r="W20" s="14">
        <v>140984</v>
      </c>
      <c r="X20" s="14">
        <v>410</v>
      </c>
      <c r="Y20" s="14">
        <v>24648</v>
      </c>
    </row>
    <row r="21" spans="1:25" x14ac:dyDescent="0.3">
      <c r="A21" t="s">
        <v>35</v>
      </c>
      <c r="B21" s="14">
        <v>215</v>
      </c>
      <c r="C21" s="14">
        <v>594</v>
      </c>
      <c r="D21" s="14">
        <v>290</v>
      </c>
      <c r="E21" s="14">
        <v>1051</v>
      </c>
      <c r="F21" s="14">
        <v>80</v>
      </c>
      <c r="G21" s="14">
        <v>93</v>
      </c>
      <c r="H21" s="14">
        <v>0</v>
      </c>
      <c r="I21" s="14">
        <v>1187</v>
      </c>
      <c r="J21" s="14">
        <v>0</v>
      </c>
      <c r="K21" s="14">
        <v>7</v>
      </c>
      <c r="L21" s="14">
        <v>3517</v>
      </c>
      <c r="M21" s="14">
        <v>457</v>
      </c>
      <c r="N21" s="14">
        <v>20460</v>
      </c>
      <c r="O21" s="14">
        <v>376416</v>
      </c>
      <c r="P21" s="14">
        <v>322601</v>
      </c>
      <c r="Q21" s="14">
        <v>11709</v>
      </c>
      <c r="R21" s="14">
        <v>21547</v>
      </c>
      <c r="S21" s="14">
        <v>0</v>
      </c>
      <c r="T21" s="14">
        <v>29429</v>
      </c>
      <c r="U21" s="14">
        <v>0</v>
      </c>
      <c r="V21" s="14">
        <v>881</v>
      </c>
      <c r="W21" s="14">
        <v>783500</v>
      </c>
      <c r="X21" s="14">
        <v>115</v>
      </c>
      <c r="Y21" s="14">
        <v>3016</v>
      </c>
    </row>
    <row r="22" spans="1:25" x14ac:dyDescent="0.3">
      <c r="A22" t="s">
        <v>100</v>
      </c>
      <c r="B22" s="14">
        <v>0</v>
      </c>
      <c r="C22" s="14">
        <v>0</v>
      </c>
      <c r="D22" s="14">
        <v>0</v>
      </c>
      <c r="E22" s="14">
        <v>0</v>
      </c>
      <c r="F22" s="14">
        <v>0</v>
      </c>
      <c r="G22" s="14">
        <v>15</v>
      </c>
      <c r="H22" s="14">
        <v>0</v>
      </c>
      <c r="I22" s="14">
        <v>2</v>
      </c>
      <c r="J22" s="14">
        <v>42</v>
      </c>
      <c r="K22" s="14">
        <v>0</v>
      </c>
      <c r="L22" s="14">
        <v>59</v>
      </c>
      <c r="M22" s="14">
        <v>0</v>
      </c>
      <c r="N22" s="14">
        <v>0</v>
      </c>
      <c r="O22" s="14">
        <v>0</v>
      </c>
      <c r="P22" s="14">
        <v>0</v>
      </c>
      <c r="Q22" s="14">
        <v>0</v>
      </c>
      <c r="R22" s="14">
        <v>7939</v>
      </c>
      <c r="S22" s="14">
        <v>0</v>
      </c>
      <c r="T22" s="14">
        <v>0</v>
      </c>
      <c r="U22" s="14">
        <v>4115</v>
      </c>
      <c r="V22" s="14">
        <v>0</v>
      </c>
      <c r="W22" s="14">
        <v>12054</v>
      </c>
      <c r="X22" s="14"/>
      <c r="Y22" s="14"/>
    </row>
    <row r="23" spans="1:25" x14ac:dyDescent="0.3">
      <c r="A23" t="s">
        <v>36</v>
      </c>
      <c r="B23" s="14">
        <v>0</v>
      </c>
      <c r="C23" s="14">
        <v>66</v>
      </c>
      <c r="D23" s="14">
        <v>0</v>
      </c>
      <c r="E23" s="14">
        <v>0</v>
      </c>
      <c r="F23" s="14">
        <v>0</v>
      </c>
      <c r="G23" s="14">
        <v>184</v>
      </c>
      <c r="H23" s="14">
        <v>0</v>
      </c>
      <c r="I23" s="14">
        <v>5</v>
      </c>
      <c r="J23" s="14">
        <v>117</v>
      </c>
      <c r="K23" s="14">
        <v>0</v>
      </c>
      <c r="L23" s="14">
        <v>372</v>
      </c>
      <c r="M23" s="14">
        <v>0</v>
      </c>
      <c r="N23" s="14">
        <v>1057</v>
      </c>
      <c r="O23" s="14">
        <v>0</v>
      </c>
      <c r="P23" s="14">
        <v>0</v>
      </c>
      <c r="Q23" s="14">
        <v>0</v>
      </c>
      <c r="R23" s="14">
        <v>42098</v>
      </c>
      <c r="S23" s="14">
        <v>0</v>
      </c>
      <c r="T23" s="14">
        <v>600</v>
      </c>
      <c r="U23" s="14">
        <v>1340</v>
      </c>
      <c r="V23" s="14">
        <v>0</v>
      </c>
      <c r="W23" s="14">
        <v>45095</v>
      </c>
      <c r="X23" s="14"/>
      <c r="Y23" s="14"/>
    </row>
    <row r="24" spans="1:25" x14ac:dyDescent="0.3">
      <c r="A24" t="s">
        <v>101</v>
      </c>
      <c r="B24" s="14">
        <v>6</v>
      </c>
      <c r="C24" s="14">
        <v>1</v>
      </c>
      <c r="D24" s="14">
        <v>0</v>
      </c>
      <c r="E24" s="14">
        <v>0</v>
      </c>
      <c r="F24" s="14">
        <v>0</v>
      </c>
      <c r="G24" s="14">
        <v>11</v>
      </c>
      <c r="H24" s="14">
        <v>0</v>
      </c>
      <c r="I24" s="14">
        <v>0</v>
      </c>
      <c r="J24" s="14">
        <v>0</v>
      </c>
      <c r="K24" s="14">
        <v>0</v>
      </c>
      <c r="L24" s="14">
        <v>18</v>
      </c>
      <c r="M24" s="14">
        <v>1825</v>
      </c>
      <c r="N24" s="14">
        <v>42</v>
      </c>
      <c r="O24" s="14">
        <v>0</v>
      </c>
      <c r="P24" s="14">
        <v>0</v>
      </c>
      <c r="Q24" s="14">
        <v>0</v>
      </c>
      <c r="R24" s="14">
        <v>16300</v>
      </c>
      <c r="S24" s="14">
        <v>0</v>
      </c>
      <c r="T24" s="14">
        <v>0</v>
      </c>
      <c r="U24" s="14">
        <v>0</v>
      </c>
      <c r="V24" s="14">
        <v>0</v>
      </c>
      <c r="W24" s="14">
        <v>18167</v>
      </c>
      <c r="X24" s="14">
        <v>6</v>
      </c>
      <c r="Y24" s="14">
        <v>32535</v>
      </c>
    </row>
    <row r="25" spans="1:25" x14ac:dyDescent="0.3">
      <c r="A25" t="s">
        <v>58</v>
      </c>
      <c r="B25" s="14"/>
      <c r="C25" s="14"/>
      <c r="D25" s="14"/>
      <c r="E25" s="14"/>
      <c r="F25" s="14"/>
      <c r="G25" s="14"/>
      <c r="H25" s="14"/>
      <c r="I25" s="14"/>
      <c r="J25" s="14"/>
      <c r="K25" s="14"/>
      <c r="L25" s="14"/>
      <c r="M25" s="14"/>
      <c r="N25" s="14"/>
      <c r="O25" s="14"/>
      <c r="P25" s="14"/>
      <c r="Q25" s="14"/>
      <c r="R25" s="14"/>
      <c r="S25" s="14"/>
      <c r="T25" s="14"/>
      <c r="U25" s="14"/>
      <c r="V25" s="14"/>
      <c r="W25" s="14"/>
      <c r="X25" s="14"/>
      <c r="Y25" s="14"/>
    </row>
    <row r="26" spans="1:25" x14ac:dyDescent="0.3">
      <c r="A26" t="s">
        <v>47</v>
      </c>
      <c r="B26" s="14">
        <v>0</v>
      </c>
      <c r="C26" s="14">
        <v>0</v>
      </c>
      <c r="D26" s="14">
        <v>0</v>
      </c>
      <c r="E26" s="14">
        <v>0</v>
      </c>
      <c r="F26" s="14">
        <v>0</v>
      </c>
      <c r="G26" s="14">
        <v>10</v>
      </c>
      <c r="H26" s="14">
        <v>666</v>
      </c>
      <c r="I26" s="14">
        <v>0</v>
      </c>
      <c r="J26" s="14">
        <v>0</v>
      </c>
      <c r="K26" s="14">
        <v>0</v>
      </c>
      <c r="L26" s="14">
        <v>676</v>
      </c>
      <c r="M26" s="14">
        <v>0</v>
      </c>
      <c r="N26" s="14">
        <v>0</v>
      </c>
      <c r="O26" s="14">
        <v>0</v>
      </c>
      <c r="P26" s="14">
        <v>0</v>
      </c>
      <c r="Q26" s="14">
        <v>0</v>
      </c>
      <c r="R26" s="14">
        <v>2432</v>
      </c>
      <c r="S26" s="14">
        <v>363</v>
      </c>
      <c r="T26" s="14">
        <v>0</v>
      </c>
      <c r="U26" s="14">
        <v>0</v>
      </c>
      <c r="V26" s="14">
        <v>0</v>
      </c>
      <c r="W26" s="14">
        <v>2795</v>
      </c>
      <c r="X26" s="14"/>
      <c r="Y26" s="14"/>
    </row>
    <row r="27" spans="1:25" x14ac:dyDescent="0.3">
      <c r="A27" t="s">
        <v>87</v>
      </c>
      <c r="B27" s="14">
        <v>0</v>
      </c>
      <c r="C27" s="14">
        <v>235</v>
      </c>
      <c r="D27" s="14">
        <v>0</v>
      </c>
      <c r="E27" s="14">
        <v>1</v>
      </c>
      <c r="F27" s="14">
        <v>0</v>
      </c>
      <c r="G27" s="14">
        <v>76</v>
      </c>
      <c r="H27" s="14">
        <v>0</v>
      </c>
      <c r="I27" s="14">
        <v>0</v>
      </c>
      <c r="J27" s="14">
        <v>35</v>
      </c>
      <c r="K27" s="14">
        <v>0</v>
      </c>
      <c r="L27" s="14">
        <v>347</v>
      </c>
      <c r="M27" s="14">
        <v>0</v>
      </c>
      <c r="N27" s="14">
        <v>1472</v>
      </c>
      <c r="O27" s="14">
        <v>0</v>
      </c>
      <c r="P27" s="14">
        <v>100</v>
      </c>
      <c r="Q27" s="14">
        <v>0</v>
      </c>
      <c r="R27" s="14">
        <v>7102</v>
      </c>
      <c r="S27" s="14">
        <v>0</v>
      </c>
      <c r="T27" s="14">
        <v>0</v>
      </c>
      <c r="U27" s="14">
        <v>216</v>
      </c>
      <c r="V27" s="14">
        <v>0</v>
      </c>
      <c r="W27" s="14">
        <v>8890</v>
      </c>
      <c r="X27" s="14">
        <v>3</v>
      </c>
      <c r="Y27" s="14">
        <v>345000</v>
      </c>
    </row>
    <row r="28" spans="1:25" x14ac:dyDescent="0.3">
      <c r="A28" t="s">
        <v>88</v>
      </c>
      <c r="B28" s="14">
        <v>0</v>
      </c>
      <c r="C28" s="14">
        <v>0</v>
      </c>
      <c r="D28" s="14">
        <v>0</v>
      </c>
      <c r="E28" s="14">
        <v>60</v>
      </c>
      <c r="F28" s="14">
        <v>1</v>
      </c>
      <c r="G28" s="14">
        <v>1</v>
      </c>
      <c r="H28" s="14">
        <v>0</v>
      </c>
      <c r="I28" s="14">
        <v>0</v>
      </c>
      <c r="J28" s="14">
        <v>0</v>
      </c>
      <c r="K28" s="14">
        <v>0</v>
      </c>
      <c r="L28" s="14">
        <v>62</v>
      </c>
      <c r="M28" s="14">
        <v>0</v>
      </c>
      <c r="N28" s="14">
        <v>0</v>
      </c>
      <c r="O28" s="14">
        <v>0</v>
      </c>
      <c r="P28" s="14">
        <v>400</v>
      </c>
      <c r="Q28" s="14">
        <v>0</v>
      </c>
      <c r="R28" s="14">
        <v>3200</v>
      </c>
      <c r="S28" s="14">
        <v>0</v>
      </c>
      <c r="T28" s="14">
        <v>0</v>
      </c>
      <c r="U28" s="14">
        <v>0</v>
      </c>
      <c r="V28" s="14">
        <v>0</v>
      </c>
      <c r="W28" s="14">
        <v>3600</v>
      </c>
      <c r="X28" s="14"/>
      <c r="Y28" s="14"/>
    </row>
    <row r="29" spans="1:25" x14ac:dyDescent="0.3">
      <c r="A29" t="s">
        <v>51</v>
      </c>
      <c r="B29" s="14">
        <v>0</v>
      </c>
      <c r="C29" s="14">
        <v>55</v>
      </c>
      <c r="D29" s="14">
        <v>1064</v>
      </c>
      <c r="E29" s="14">
        <v>991</v>
      </c>
      <c r="F29" s="14">
        <v>9</v>
      </c>
      <c r="G29" s="14">
        <v>70</v>
      </c>
      <c r="H29" s="14">
        <v>57</v>
      </c>
      <c r="I29" s="14">
        <v>206</v>
      </c>
      <c r="J29" s="14">
        <v>7</v>
      </c>
      <c r="K29" s="14">
        <v>244</v>
      </c>
      <c r="L29" s="14">
        <v>2703</v>
      </c>
      <c r="M29" s="14">
        <v>0</v>
      </c>
      <c r="N29" s="14">
        <v>1572</v>
      </c>
      <c r="O29" s="14">
        <v>35130</v>
      </c>
      <c r="P29" s="14">
        <v>33353</v>
      </c>
      <c r="Q29" s="14">
        <v>5498</v>
      </c>
      <c r="R29" s="14">
        <v>10634</v>
      </c>
      <c r="S29" s="14">
        <v>26</v>
      </c>
      <c r="T29" s="14">
        <v>7256</v>
      </c>
      <c r="U29" s="14">
        <v>179</v>
      </c>
      <c r="V29" s="14">
        <v>13466</v>
      </c>
      <c r="W29" s="14">
        <v>107114</v>
      </c>
      <c r="X29" s="14">
        <v>13</v>
      </c>
      <c r="Y29" s="14">
        <v>143</v>
      </c>
    </row>
    <row r="30" spans="1:25" x14ac:dyDescent="0.3">
      <c r="A30" t="s">
        <v>102</v>
      </c>
      <c r="B30" s="14">
        <v>1</v>
      </c>
      <c r="C30" s="14">
        <v>42</v>
      </c>
      <c r="D30" s="14">
        <v>0</v>
      </c>
      <c r="E30" s="14">
        <v>0</v>
      </c>
      <c r="F30" s="14">
        <v>0</v>
      </c>
      <c r="G30" s="14">
        <v>20</v>
      </c>
      <c r="H30" s="14">
        <v>0</v>
      </c>
      <c r="I30" s="14">
        <v>0</v>
      </c>
      <c r="J30" s="14">
        <v>183</v>
      </c>
      <c r="K30" s="14">
        <v>4</v>
      </c>
      <c r="L30" s="14">
        <v>250</v>
      </c>
      <c r="M30" s="14">
        <v>150</v>
      </c>
      <c r="N30" s="14">
        <v>749</v>
      </c>
      <c r="O30" s="14">
        <v>0</v>
      </c>
      <c r="P30" s="14">
        <v>0</v>
      </c>
      <c r="Q30" s="14">
        <v>0</v>
      </c>
      <c r="R30" s="14">
        <v>7722</v>
      </c>
      <c r="S30" s="14">
        <v>0</v>
      </c>
      <c r="T30" s="14">
        <v>0</v>
      </c>
      <c r="U30" s="14">
        <v>11046</v>
      </c>
      <c r="V30" s="14">
        <v>47</v>
      </c>
      <c r="W30" s="14">
        <v>19714</v>
      </c>
      <c r="X30" s="14"/>
      <c r="Y30" s="14"/>
    </row>
    <row r="31" spans="1:25" x14ac:dyDescent="0.3">
      <c r="A31" t="s">
        <v>103</v>
      </c>
      <c r="B31" s="14">
        <v>1622</v>
      </c>
      <c r="C31" s="14">
        <v>683</v>
      </c>
      <c r="D31" s="14">
        <v>0</v>
      </c>
      <c r="E31" s="14">
        <v>0</v>
      </c>
      <c r="F31" s="14">
        <v>0</v>
      </c>
      <c r="G31" s="14">
        <v>17</v>
      </c>
      <c r="H31" s="14">
        <v>75</v>
      </c>
      <c r="I31" s="14">
        <v>0</v>
      </c>
      <c r="J31" s="14">
        <v>37</v>
      </c>
      <c r="K31" s="14">
        <v>0</v>
      </c>
      <c r="L31" s="14">
        <v>2434</v>
      </c>
      <c r="M31" s="14">
        <v>1015</v>
      </c>
      <c r="N31" s="14">
        <v>4627</v>
      </c>
      <c r="O31" s="14">
        <v>0</v>
      </c>
      <c r="P31" s="14">
        <v>0</v>
      </c>
      <c r="Q31" s="14">
        <v>0</v>
      </c>
      <c r="R31" s="14">
        <v>2001</v>
      </c>
      <c r="S31" s="14">
        <v>236</v>
      </c>
      <c r="T31" s="14">
        <v>0</v>
      </c>
      <c r="U31" s="14">
        <v>142</v>
      </c>
      <c r="V31" s="14">
        <v>0</v>
      </c>
      <c r="W31" s="14">
        <v>8021</v>
      </c>
      <c r="X31" s="14">
        <v>1</v>
      </c>
      <c r="Y31" s="14">
        <v>16</v>
      </c>
    </row>
    <row r="32" spans="1:25" x14ac:dyDescent="0.3">
      <c r="A32" t="s">
        <v>104</v>
      </c>
      <c r="B32" s="14">
        <v>0</v>
      </c>
      <c r="C32" s="14">
        <v>84</v>
      </c>
      <c r="D32" s="14">
        <v>0</v>
      </c>
      <c r="E32" s="14">
        <v>0</v>
      </c>
      <c r="F32" s="14">
        <v>0</v>
      </c>
      <c r="G32" s="14">
        <v>26</v>
      </c>
      <c r="H32" s="14">
        <v>0</v>
      </c>
      <c r="I32" s="14">
        <v>0</v>
      </c>
      <c r="J32" s="14">
        <v>63</v>
      </c>
      <c r="K32" s="14">
        <v>0</v>
      </c>
      <c r="L32" s="14">
        <v>173</v>
      </c>
      <c r="M32" s="14">
        <v>0</v>
      </c>
      <c r="N32" s="14">
        <v>795</v>
      </c>
      <c r="O32" s="14">
        <v>0</v>
      </c>
      <c r="P32" s="14">
        <v>0</v>
      </c>
      <c r="Q32" s="14">
        <v>0</v>
      </c>
      <c r="R32" s="14">
        <v>962</v>
      </c>
      <c r="S32" s="14">
        <v>0</v>
      </c>
      <c r="T32" s="14">
        <v>0</v>
      </c>
      <c r="U32" s="14">
        <v>141</v>
      </c>
      <c r="V32" s="14">
        <v>0</v>
      </c>
      <c r="W32" s="14">
        <v>1898</v>
      </c>
      <c r="X32" s="14"/>
      <c r="Y32" s="14"/>
    </row>
    <row r="33" spans="1:25" x14ac:dyDescent="0.3">
      <c r="A33" t="s">
        <v>37</v>
      </c>
      <c r="B33" s="14">
        <v>0</v>
      </c>
      <c r="C33" s="14">
        <v>8</v>
      </c>
      <c r="D33" s="14">
        <v>0</v>
      </c>
      <c r="E33" s="14">
        <v>0</v>
      </c>
      <c r="F33" s="14">
        <v>0</v>
      </c>
      <c r="G33" s="14">
        <v>13</v>
      </c>
      <c r="H33" s="14">
        <v>0</v>
      </c>
      <c r="I33" s="14">
        <v>0</v>
      </c>
      <c r="J33" s="14">
        <v>0</v>
      </c>
      <c r="K33" s="14">
        <v>0</v>
      </c>
      <c r="L33" s="14">
        <v>21</v>
      </c>
      <c r="M33" s="14">
        <v>0</v>
      </c>
      <c r="N33" s="14">
        <v>430</v>
      </c>
      <c r="O33" s="14">
        <v>0</v>
      </c>
      <c r="P33" s="14">
        <v>0</v>
      </c>
      <c r="Q33" s="14">
        <v>0</v>
      </c>
      <c r="R33" s="14">
        <v>7052</v>
      </c>
      <c r="S33" s="14">
        <v>0</v>
      </c>
      <c r="T33" s="14">
        <v>0</v>
      </c>
      <c r="U33" s="14">
        <v>0</v>
      </c>
      <c r="V33" s="14">
        <v>0</v>
      </c>
      <c r="W33" s="14">
        <v>7482</v>
      </c>
      <c r="X33" s="14"/>
      <c r="Y33" s="14"/>
    </row>
    <row r="34" spans="1:25" x14ac:dyDescent="0.3">
      <c r="A34" t="s">
        <v>127</v>
      </c>
      <c r="B34" s="14"/>
      <c r="C34" s="14"/>
      <c r="D34" s="14"/>
      <c r="E34" s="14"/>
      <c r="F34" s="14"/>
      <c r="G34" s="14"/>
      <c r="H34" s="14"/>
      <c r="I34" s="14"/>
      <c r="J34" s="14"/>
      <c r="K34" s="14"/>
      <c r="L34" s="14"/>
      <c r="M34" s="14"/>
      <c r="N34" s="14"/>
      <c r="O34" s="14"/>
      <c r="P34" s="14"/>
      <c r="Q34" s="14"/>
      <c r="R34" s="14"/>
      <c r="S34" s="14"/>
      <c r="T34" s="14"/>
      <c r="U34" s="14"/>
      <c r="V34" s="14"/>
      <c r="W34" s="14"/>
      <c r="X34" s="14"/>
      <c r="Y34" s="14"/>
    </row>
    <row r="35" spans="1:25" x14ac:dyDescent="0.3">
      <c r="A35" s="32" t="s">
        <v>43</v>
      </c>
      <c r="B35" s="33"/>
      <c r="C35" s="33"/>
      <c r="D35" s="33"/>
      <c r="E35" s="33"/>
      <c r="F35" s="33"/>
      <c r="G35" s="33"/>
      <c r="H35" s="33"/>
      <c r="I35" s="33"/>
      <c r="J35" s="33"/>
      <c r="K35" s="33"/>
      <c r="L35" s="34"/>
      <c r="M35" s="44"/>
      <c r="N35" s="44"/>
      <c r="O35" s="44"/>
      <c r="P35" s="44"/>
      <c r="Q35" s="44"/>
      <c r="R35" s="44"/>
      <c r="S35" s="44"/>
      <c r="T35" s="44"/>
      <c r="U35" s="44"/>
      <c r="V35" s="44"/>
      <c r="W35" s="45"/>
      <c r="X35" s="42"/>
      <c r="Y35" s="43"/>
    </row>
    <row r="36" spans="1:25" x14ac:dyDescent="0.3">
      <c r="A36" t="s">
        <v>105</v>
      </c>
      <c r="B36" s="14">
        <v>0</v>
      </c>
      <c r="C36" s="14">
        <v>22</v>
      </c>
      <c r="D36" s="14">
        <v>0</v>
      </c>
      <c r="E36" s="14">
        <v>0</v>
      </c>
      <c r="F36" s="14">
        <v>0</v>
      </c>
      <c r="G36" s="14">
        <v>5</v>
      </c>
      <c r="H36" s="14">
        <v>0</v>
      </c>
      <c r="I36" s="14">
        <v>0</v>
      </c>
      <c r="J36" s="14">
        <v>22</v>
      </c>
      <c r="K36" s="14">
        <v>3</v>
      </c>
      <c r="L36" s="14">
        <v>52</v>
      </c>
      <c r="M36" s="14">
        <v>0</v>
      </c>
      <c r="N36" s="14">
        <v>240</v>
      </c>
      <c r="O36" s="14">
        <v>0</v>
      </c>
      <c r="P36" s="14">
        <v>0</v>
      </c>
      <c r="Q36" s="14">
        <v>0</v>
      </c>
      <c r="R36" s="14">
        <v>1519</v>
      </c>
      <c r="S36" s="14">
        <v>0</v>
      </c>
      <c r="T36" s="14">
        <v>0</v>
      </c>
      <c r="U36" s="14">
        <v>299</v>
      </c>
      <c r="V36" s="14">
        <v>78</v>
      </c>
      <c r="W36" s="14">
        <v>2136</v>
      </c>
      <c r="X36" s="14"/>
      <c r="Y36" s="14"/>
    </row>
    <row r="37" spans="1:25" x14ac:dyDescent="0.3">
      <c r="A37" t="s">
        <v>89</v>
      </c>
      <c r="B37" s="14">
        <v>39</v>
      </c>
      <c r="C37" s="14">
        <v>72</v>
      </c>
      <c r="D37" s="14"/>
      <c r="E37" s="14">
        <v>2</v>
      </c>
      <c r="F37" s="14">
        <v>2</v>
      </c>
      <c r="G37" s="14">
        <v>4</v>
      </c>
      <c r="H37" s="14"/>
      <c r="I37" s="14"/>
      <c r="J37" s="14">
        <v>37</v>
      </c>
      <c r="K37" s="14"/>
      <c r="L37" s="14">
        <v>156</v>
      </c>
      <c r="M37" s="14">
        <v>71</v>
      </c>
      <c r="N37" s="14">
        <v>1874</v>
      </c>
      <c r="O37" s="14"/>
      <c r="P37" s="14">
        <v>107</v>
      </c>
      <c r="Q37" s="14">
        <v>300</v>
      </c>
      <c r="R37" s="14">
        <v>174</v>
      </c>
      <c r="S37" s="14"/>
      <c r="T37" s="14"/>
      <c r="U37" s="14">
        <v>36</v>
      </c>
      <c r="V37" s="14"/>
      <c r="W37" s="14">
        <v>2562</v>
      </c>
      <c r="X37" s="14"/>
      <c r="Y37" s="14"/>
    </row>
    <row r="38" spans="1:25" x14ac:dyDescent="0.3">
      <c r="A38" t="s">
        <v>128</v>
      </c>
      <c r="B38" s="14"/>
      <c r="C38" s="14"/>
      <c r="D38" s="14"/>
      <c r="E38" s="14"/>
      <c r="F38" s="14"/>
      <c r="G38" s="14"/>
      <c r="H38" s="14"/>
      <c r="I38" s="14"/>
      <c r="J38" s="14"/>
      <c r="K38" s="14"/>
      <c r="L38" s="14"/>
      <c r="M38" s="14"/>
      <c r="N38" s="14"/>
      <c r="O38" s="14"/>
      <c r="P38" s="14"/>
      <c r="Q38" s="14"/>
      <c r="R38" s="14"/>
      <c r="S38" s="14"/>
      <c r="T38" s="14"/>
      <c r="U38" s="14"/>
      <c r="V38" s="14"/>
      <c r="W38" s="14"/>
      <c r="X38" s="14"/>
      <c r="Y38" s="14"/>
    </row>
    <row r="39" spans="1:25" x14ac:dyDescent="0.3">
      <c r="A39" t="s">
        <v>94</v>
      </c>
      <c r="B39" s="14">
        <v>5</v>
      </c>
      <c r="C39" s="14">
        <v>104</v>
      </c>
      <c r="D39" s="14">
        <v>0</v>
      </c>
      <c r="E39" s="14">
        <v>0</v>
      </c>
      <c r="F39" s="14">
        <v>0</v>
      </c>
      <c r="G39" s="14">
        <v>12</v>
      </c>
      <c r="H39" s="14">
        <v>0</v>
      </c>
      <c r="I39" s="14">
        <v>0</v>
      </c>
      <c r="J39" s="14">
        <v>21</v>
      </c>
      <c r="K39" s="14">
        <v>0</v>
      </c>
      <c r="L39" s="14">
        <v>142</v>
      </c>
      <c r="M39" s="14">
        <v>515</v>
      </c>
      <c r="N39" s="14">
        <v>1643</v>
      </c>
      <c r="O39" s="14">
        <v>0</v>
      </c>
      <c r="P39" s="14">
        <v>0</v>
      </c>
      <c r="Q39" s="14">
        <v>0</v>
      </c>
      <c r="R39" s="14">
        <v>1337</v>
      </c>
      <c r="S39" s="14">
        <v>0</v>
      </c>
      <c r="T39" s="14">
        <v>0</v>
      </c>
      <c r="U39" s="14">
        <v>136</v>
      </c>
      <c r="V39" s="14">
        <v>0</v>
      </c>
      <c r="W39" s="14">
        <v>3631</v>
      </c>
      <c r="X39" s="14"/>
      <c r="Y39" s="14"/>
    </row>
    <row r="40" spans="1:25" x14ac:dyDescent="0.3">
      <c r="A40" t="s">
        <v>38</v>
      </c>
      <c r="B40" s="14">
        <v>40</v>
      </c>
      <c r="C40" s="14">
        <v>611</v>
      </c>
      <c r="D40" s="14">
        <v>338</v>
      </c>
      <c r="E40" s="14">
        <v>305</v>
      </c>
      <c r="F40" s="14">
        <v>0</v>
      </c>
      <c r="G40" s="14">
        <v>2395</v>
      </c>
      <c r="H40" s="14">
        <v>0</v>
      </c>
      <c r="I40" s="14">
        <v>0</v>
      </c>
      <c r="J40" s="14">
        <v>0</v>
      </c>
      <c r="K40" s="14">
        <v>170</v>
      </c>
      <c r="L40" s="14">
        <v>3859</v>
      </c>
      <c r="M40" s="14">
        <v>464</v>
      </c>
      <c r="N40" s="14">
        <v>72399</v>
      </c>
      <c r="O40" s="14">
        <v>773730</v>
      </c>
      <c r="P40" s="14">
        <v>202453</v>
      </c>
      <c r="Q40" s="14">
        <v>0</v>
      </c>
      <c r="R40" s="14">
        <v>114558</v>
      </c>
      <c r="S40" s="14">
        <v>0</v>
      </c>
      <c r="T40" s="14">
        <v>0</v>
      </c>
      <c r="U40" s="14">
        <v>0</v>
      </c>
      <c r="V40" s="14">
        <v>53019</v>
      </c>
      <c r="W40" s="14">
        <v>1216623</v>
      </c>
      <c r="X40" s="14">
        <v>253</v>
      </c>
      <c r="Y40" s="14">
        <v>3627</v>
      </c>
    </row>
    <row r="41" spans="1:25" x14ac:dyDescent="0.3">
      <c r="A41" t="s">
        <v>39</v>
      </c>
      <c r="B41" s="14">
        <v>0</v>
      </c>
      <c r="C41" s="14">
        <v>34</v>
      </c>
      <c r="D41" s="14">
        <v>0</v>
      </c>
      <c r="E41" s="14">
        <v>0</v>
      </c>
      <c r="F41" s="14">
        <v>0</v>
      </c>
      <c r="G41" s="14">
        <v>54</v>
      </c>
      <c r="H41" s="14">
        <v>0</v>
      </c>
      <c r="I41" s="14">
        <v>0</v>
      </c>
      <c r="J41" s="14">
        <v>725</v>
      </c>
      <c r="K41" s="14">
        <v>250</v>
      </c>
      <c r="L41" s="14">
        <v>1063</v>
      </c>
      <c r="M41" s="14">
        <v>0</v>
      </c>
      <c r="N41" s="14">
        <v>867</v>
      </c>
      <c r="O41" s="14">
        <v>0</v>
      </c>
      <c r="P41" s="14">
        <v>0</v>
      </c>
      <c r="Q41" s="14">
        <v>0</v>
      </c>
      <c r="R41" s="14">
        <v>5351</v>
      </c>
      <c r="S41" s="14">
        <v>0</v>
      </c>
      <c r="T41" s="14">
        <v>0</v>
      </c>
      <c r="U41" s="14">
        <v>36942</v>
      </c>
      <c r="V41" s="14">
        <v>9889</v>
      </c>
      <c r="W41" s="14">
        <v>53049</v>
      </c>
      <c r="X41" s="14">
        <v>35</v>
      </c>
      <c r="Y41" s="14">
        <v>614</v>
      </c>
    </row>
    <row r="42" spans="1:25" x14ac:dyDescent="0.3">
      <c r="A42" s="41" t="s">
        <v>112</v>
      </c>
      <c r="B42" s="14">
        <v>0</v>
      </c>
      <c r="C42" s="14">
        <v>0</v>
      </c>
      <c r="D42" s="14">
        <v>0</v>
      </c>
      <c r="E42" s="14">
        <v>0</v>
      </c>
      <c r="F42" s="14">
        <v>0</v>
      </c>
      <c r="G42" s="14">
        <v>36</v>
      </c>
      <c r="H42" s="14">
        <v>0</v>
      </c>
      <c r="I42" s="14">
        <v>0</v>
      </c>
      <c r="J42" s="14">
        <v>37</v>
      </c>
      <c r="K42" s="14">
        <v>1</v>
      </c>
      <c r="L42" s="14">
        <v>74</v>
      </c>
      <c r="M42" s="14">
        <v>0</v>
      </c>
      <c r="N42" s="14">
        <v>0</v>
      </c>
      <c r="O42" s="14">
        <v>0</v>
      </c>
      <c r="P42" s="14">
        <v>0</v>
      </c>
      <c r="Q42" s="14">
        <v>0</v>
      </c>
      <c r="R42" s="14">
        <v>1378</v>
      </c>
      <c r="S42" s="14">
        <v>0</v>
      </c>
      <c r="T42" s="14">
        <v>0</v>
      </c>
      <c r="U42" s="14">
        <v>28</v>
      </c>
      <c r="V42" s="14">
        <v>196</v>
      </c>
      <c r="W42" s="14">
        <v>1602</v>
      </c>
      <c r="X42" s="14"/>
      <c r="Y42" s="14"/>
    </row>
    <row r="43" spans="1:25" x14ac:dyDescent="0.3">
      <c r="A43" t="s">
        <v>106</v>
      </c>
      <c r="B43" s="14">
        <v>0</v>
      </c>
      <c r="C43" s="14">
        <v>0</v>
      </c>
      <c r="D43" s="14">
        <v>0</v>
      </c>
      <c r="E43" s="14">
        <v>0</v>
      </c>
      <c r="F43" s="14">
        <v>0</v>
      </c>
      <c r="G43" s="14">
        <v>60</v>
      </c>
      <c r="H43" s="14">
        <v>0</v>
      </c>
      <c r="I43" s="14">
        <v>0</v>
      </c>
      <c r="J43" s="14">
        <v>105</v>
      </c>
      <c r="K43" s="14">
        <v>39</v>
      </c>
      <c r="L43" s="14">
        <v>204</v>
      </c>
      <c r="M43" s="14">
        <v>0</v>
      </c>
      <c r="N43" s="14">
        <v>0</v>
      </c>
      <c r="O43" s="14">
        <v>0</v>
      </c>
      <c r="P43" s="14">
        <v>0</v>
      </c>
      <c r="Q43" s="14">
        <v>0</v>
      </c>
      <c r="R43" s="14">
        <v>15231</v>
      </c>
      <c r="S43" s="14">
        <v>0</v>
      </c>
      <c r="T43" s="14">
        <v>0</v>
      </c>
      <c r="U43" s="14">
        <v>163</v>
      </c>
      <c r="V43" s="14">
        <v>687</v>
      </c>
      <c r="W43" s="14">
        <v>16081</v>
      </c>
      <c r="X43" s="14">
        <v>163</v>
      </c>
      <c r="Y43" s="14">
        <v>1698</v>
      </c>
    </row>
    <row r="44" spans="1:25" x14ac:dyDescent="0.3">
      <c r="A44" t="s">
        <v>59</v>
      </c>
      <c r="B44" s="14">
        <v>0</v>
      </c>
      <c r="C44" s="14">
        <v>2</v>
      </c>
      <c r="D44" s="14">
        <v>0</v>
      </c>
      <c r="E44" s="14">
        <v>0</v>
      </c>
      <c r="F44" s="14">
        <v>0</v>
      </c>
      <c r="G44" s="14">
        <v>45</v>
      </c>
      <c r="H44" s="14">
        <v>0</v>
      </c>
      <c r="I44" s="14">
        <v>0</v>
      </c>
      <c r="J44" s="14">
        <v>82</v>
      </c>
      <c r="K44" s="14">
        <v>2</v>
      </c>
      <c r="L44" s="14">
        <v>131</v>
      </c>
      <c r="M44" s="14">
        <v>0</v>
      </c>
      <c r="N44" s="14">
        <v>4</v>
      </c>
      <c r="O44" s="14">
        <v>0</v>
      </c>
      <c r="P44" s="14">
        <v>0</v>
      </c>
      <c r="Q44" s="14">
        <v>0</v>
      </c>
      <c r="R44" s="14">
        <v>2354</v>
      </c>
      <c r="S44" s="14">
        <v>0</v>
      </c>
      <c r="T44" s="14">
        <v>0</v>
      </c>
      <c r="U44" s="14">
        <v>215</v>
      </c>
      <c r="V44" s="14">
        <v>63</v>
      </c>
      <c r="W44" s="14">
        <v>2636</v>
      </c>
      <c r="X44" s="14">
        <v>4</v>
      </c>
      <c r="Y44" s="14">
        <v>6</v>
      </c>
    </row>
    <row r="45" spans="1:25" x14ac:dyDescent="0.3">
      <c r="A45" t="s">
        <v>107</v>
      </c>
      <c r="B45" s="14">
        <v>8</v>
      </c>
      <c r="C45" s="14">
        <v>3</v>
      </c>
      <c r="D45" s="14">
        <v>0</v>
      </c>
      <c r="E45" s="14">
        <v>0</v>
      </c>
      <c r="F45" s="14">
        <v>3</v>
      </c>
      <c r="G45" s="14">
        <v>25</v>
      </c>
      <c r="H45" s="14">
        <v>0</v>
      </c>
      <c r="I45" s="14">
        <v>0</v>
      </c>
      <c r="J45" s="14">
        <v>132</v>
      </c>
      <c r="K45" s="14">
        <v>27</v>
      </c>
      <c r="L45" s="14">
        <v>198</v>
      </c>
      <c r="M45" s="14">
        <v>80</v>
      </c>
      <c r="N45" s="14">
        <v>30</v>
      </c>
      <c r="O45" s="14">
        <v>0</v>
      </c>
      <c r="P45" s="14">
        <v>0</v>
      </c>
      <c r="Q45" s="14">
        <v>364</v>
      </c>
      <c r="R45" s="14">
        <v>657</v>
      </c>
      <c r="S45" s="14">
        <v>0</v>
      </c>
      <c r="T45" s="14">
        <v>0</v>
      </c>
      <c r="U45" s="14">
        <v>1159</v>
      </c>
      <c r="V45" s="14">
        <v>80</v>
      </c>
      <c r="W45" s="14">
        <v>2370</v>
      </c>
      <c r="X45" s="14"/>
      <c r="Y45" s="14"/>
    </row>
    <row r="46" spans="1:25" x14ac:dyDescent="0.3">
      <c r="A46" t="s">
        <v>108</v>
      </c>
      <c r="B46" s="14">
        <v>0</v>
      </c>
      <c r="C46" s="14">
        <v>0</v>
      </c>
      <c r="D46" s="14">
        <v>0</v>
      </c>
      <c r="E46" s="14">
        <v>0</v>
      </c>
      <c r="F46" s="14">
        <v>0</v>
      </c>
      <c r="G46" s="14">
        <v>617</v>
      </c>
      <c r="H46" s="14">
        <v>0</v>
      </c>
      <c r="I46" s="14">
        <v>0</v>
      </c>
      <c r="J46" s="14">
        <v>0</v>
      </c>
      <c r="K46" s="14">
        <v>0</v>
      </c>
      <c r="L46" s="14">
        <v>617</v>
      </c>
      <c r="M46" s="14">
        <v>0</v>
      </c>
      <c r="N46" s="14">
        <v>0</v>
      </c>
      <c r="O46" s="14">
        <v>0</v>
      </c>
      <c r="P46" s="14">
        <v>0</v>
      </c>
      <c r="Q46" s="14">
        <v>0</v>
      </c>
      <c r="R46" s="14">
        <v>18232</v>
      </c>
      <c r="S46" s="14">
        <v>0</v>
      </c>
      <c r="T46" s="14">
        <v>0</v>
      </c>
      <c r="U46" s="14">
        <v>0</v>
      </c>
      <c r="V46" s="14">
        <v>0</v>
      </c>
      <c r="W46" s="14">
        <v>18232</v>
      </c>
      <c r="X46" s="14">
        <v>90</v>
      </c>
      <c r="Y46" s="14">
        <v>6045</v>
      </c>
    </row>
    <row r="47" spans="1:25" x14ac:dyDescent="0.3">
      <c r="A47" t="s">
        <v>124</v>
      </c>
      <c r="B47" s="14">
        <v>15</v>
      </c>
      <c r="C47" s="14">
        <v>28</v>
      </c>
      <c r="D47" s="14">
        <v>57</v>
      </c>
      <c r="E47" s="14"/>
      <c r="F47" s="14">
        <v>3</v>
      </c>
      <c r="G47" s="14">
        <v>137</v>
      </c>
      <c r="H47" s="14"/>
      <c r="I47" s="14">
        <v>3</v>
      </c>
      <c r="J47" s="14">
        <v>86</v>
      </c>
      <c r="K47" s="14">
        <v>141</v>
      </c>
      <c r="L47" s="14">
        <v>470</v>
      </c>
      <c r="M47" s="14">
        <v>5712</v>
      </c>
      <c r="N47" s="14">
        <v>6055</v>
      </c>
      <c r="O47" s="14">
        <v>38888</v>
      </c>
      <c r="P47" s="14"/>
      <c r="Q47" s="14">
        <v>13891</v>
      </c>
      <c r="R47" s="14">
        <v>219805</v>
      </c>
      <c r="S47" s="14"/>
      <c r="T47" s="14">
        <v>132</v>
      </c>
      <c r="U47" s="14">
        <v>3725</v>
      </c>
      <c r="V47" s="14">
        <v>45571</v>
      </c>
      <c r="W47" s="14">
        <v>333779</v>
      </c>
      <c r="X47" s="14">
        <v>3</v>
      </c>
      <c r="Y47" s="14">
        <v>154602</v>
      </c>
    </row>
    <row r="48" spans="1:25" x14ac:dyDescent="0.3">
      <c r="A48" t="s">
        <v>60</v>
      </c>
      <c r="B48" s="14">
        <v>0</v>
      </c>
      <c r="C48" s="14">
        <v>53</v>
      </c>
      <c r="D48" s="14">
        <v>0</v>
      </c>
      <c r="E48" s="14">
        <v>0</v>
      </c>
      <c r="F48" s="14">
        <v>0</v>
      </c>
      <c r="G48" s="14">
        <v>19</v>
      </c>
      <c r="H48" s="14">
        <v>12</v>
      </c>
      <c r="I48" s="14">
        <v>0</v>
      </c>
      <c r="J48" s="14">
        <v>52</v>
      </c>
      <c r="K48" s="14">
        <v>0</v>
      </c>
      <c r="L48" s="14">
        <v>136</v>
      </c>
      <c r="M48" s="14">
        <v>0</v>
      </c>
      <c r="N48" s="14">
        <v>2425</v>
      </c>
      <c r="O48" s="14">
        <v>0</v>
      </c>
      <c r="P48" s="14">
        <v>0</v>
      </c>
      <c r="Q48" s="14">
        <v>0</v>
      </c>
      <c r="R48" s="14">
        <v>5585</v>
      </c>
      <c r="S48" s="14">
        <v>945</v>
      </c>
      <c r="T48" s="14">
        <v>0</v>
      </c>
      <c r="U48" s="14">
        <v>915</v>
      </c>
      <c r="V48" s="14">
        <v>0</v>
      </c>
      <c r="W48" s="14">
        <v>9870</v>
      </c>
      <c r="X48" s="14">
        <v>8</v>
      </c>
      <c r="Y48" s="14">
        <v>13000</v>
      </c>
    </row>
    <row r="49" spans="1:25" x14ac:dyDescent="0.3">
      <c r="A49" t="s">
        <v>40</v>
      </c>
      <c r="B49" s="14">
        <v>6</v>
      </c>
      <c r="C49" s="14">
        <v>41</v>
      </c>
      <c r="D49" s="14">
        <v>0</v>
      </c>
      <c r="E49" s="14">
        <v>0</v>
      </c>
      <c r="F49" s="14">
        <v>0</v>
      </c>
      <c r="G49" s="14">
        <v>75</v>
      </c>
      <c r="H49" s="14">
        <v>0</v>
      </c>
      <c r="I49" s="14">
        <v>4</v>
      </c>
      <c r="J49" s="14">
        <v>4</v>
      </c>
      <c r="K49" s="14">
        <v>27</v>
      </c>
      <c r="L49" s="14">
        <v>157</v>
      </c>
      <c r="M49" s="14">
        <v>495</v>
      </c>
      <c r="N49" s="14">
        <v>2909</v>
      </c>
      <c r="O49" s="14">
        <v>0</v>
      </c>
      <c r="P49" s="14">
        <v>0</v>
      </c>
      <c r="Q49" s="14">
        <v>0</v>
      </c>
      <c r="R49" s="14">
        <v>44105</v>
      </c>
      <c r="S49" s="14">
        <v>0</v>
      </c>
      <c r="T49" s="14">
        <v>48</v>
      </c>
      <c r="U49" s="14">
        <v>2953</v>
      </c>
      <c r="V49" s="14">
        <v>1404</v>
      </c>
      <c r="W49" s="14">
        <v>51914</v>
      </c>
      <c r="X49" s="14">
        <v>352</v>
      </c>
      <c r="Y49" s="14">
        <v>179946</v>
      </c>
    </row>
    <row r="50" spans="1:25" x14ac:dyDescent="0.3">
      <c r="A50" t="s">
        <v>52</v>
      </c>
      <c r="B50" s="14">
        <v>0</v>
      </c>
      <c r="C50" s="14">
        <v>2</v>
      </c>
      <c r="D50" s="14">
        <v>0</v>
      </c>
      <c r="E50" s="14">
        <v>0</v>
      </c>
      <c r="F50" s="14">
        <v>0</v>
      </c>
      <c r="G50" s="14">
        <v>5</v>
      </c>
      <c r="H50" s="14">
        <v>15</v>
      </c>
      <c r="I50" s="14">
        <v>0</v>
      </c>
      <c r="J50" s="14">
        <v>4</v>
      </c>
      <c r="K50" s="14">
        <v>0</v>
      </c>
      <c r="L50" s="14">
        <v>26</v>
      </c>
      <c r="M50" s="14">
        <v>0</v>
      </c>
      <c r="N50" s="14">
        <v>145</v>
      </c>
      <c r="O50" s="14">
        <v>0</v>
      </c>
      <c r="P50" s="14">
        <v>0</v>
      </c>
      <c r="Q50" s="14">
        <v>0</v>
      </c>
      <c r="R50" s="14">
        <v>382</v>
      </c>
      <c r="S50" s="14">
        <v>613</v>
      </c>
      <c r="T50" s="14">
        <v>0</v>
      </c>
      <c r="U50" s="14">
        <v>68</v>
      </c>
      <c r="V50" s="14">
        <v>0</v>
      </c>
      <c r="W50" s="14">
        <v>1208</v>
      </c>
      <c r="X50" s="14"/>
      <c r="Y50" s="14"/>
    </row>
    <row r="51" spans="1:25" x14ac:dyDescent="0.3">
      <c r="A51" t="s">
        <v>111</v>
      </c>
      <c r="B51" s="14">
        <v>0</v>
      </c>
      <c r="C51" s="14">
        <v>65</v>
      </c>
      <c r="D51" s="14">
        <v>245</v>
      </c>
      <c r="E51" s="14">
        <v>223</v>
      </c>
      <c r="F51" s="14">
        <v>0</v>
      </c>
      <c r="G51" s="14">
        <v>75</v>
      </c>
      <c r="H51" s="14">
        <v>0</v>
      </c>
      <c r="I51" s="14">
        <v>189</v>
      </c>
      <c r="J51" s="14">
        <v>0</v>
      </c>
      <c r="K51" s="14">
        <v>1</v>
      </c>
      <c r="L51" s="14">
        <v>798</v>
      </c>
      <c r="M51" s="14">
        <v>0</v>
      </c>
      <c r="N51" s="14">
        <v>2466</v>
      </c>
      <c r="O51" s="14">
        <v>260061</v>
      </c>
      <c r="P51" s="14">
        <v>165235</v>
      </c>
      <c r="Q51" s="14">
        <v>0</v>
      </c>
      <c r="R51" s="14">
        <v>1227</v>
      </c>
      <c r="S51" s="14">
        <v>0</v>
      </c>
      <c r="T51" s="14">
        <v>7129</v>
      </c>
      <c r="U51" s="14">
        <v>0</v>
      </c>
      <c r="V51" s="14">
        <v>50</v>
      </c>
      <c r="W51" s="14">
        <v>436168</v>
      </c>
      <c r="X51" s="14">
        <v>31</v>
      </c>
      <c r="Y51" s="14">
        <v>4661</v>
      </c>
    </row>
    <row r="52" spans="1:25" x14ac:dyDescent="0.3">
      <c r="A52" t="s">
        <v>41</v>
      </c>
      <c r="B52" s="14">
        <v>3</v>
      </c>
      <c r="C52" s="14">
        <v>84</v>
      </c>
      <c r="D52" s="14">
        <v>0</v>
      </c>
      <c r="E52" s="14">
        <v>0</v>
      </c>
      <c r="F52" s="14">
        <v>1</v>
      </c>
      <c r="G52" s="14">
        <v>11</v>
      </c>
      <c r="H52" s="14">
        <v>0</v>
      </c>
      <c r="I52" s="14">
        <v>0</v>
      </c>
      <c r="J52" s="14">
        <v>2</v>
      </c>
      <c r="K52" s="14">
        <v>0</v>
      </c>
      <c r="L52" s="14">
        <v>101</v>
      </c>
      <c r="M52" s="14">
        <v>8</v>
      </c>
      <c r="N52" s="14">
        <v>1012</v>
      </c>
      <c r="O52" s="14">
        <v>0</v>
      </c>
      <c r="P52" s="14">
        <v>0</v>
      </c>
      <c r="Q52" s="14">
        <v>200</v>
      </c>
      <c r="R52" s="14">
        <v>593</v>
      </c>
      <c r="S52" s="14">
        <v>0</v>
      </c>
      <c r="T52" s="14">
        <v>0</v>
      </c>
      <c r="U52" s="14">
        <v>10</v>
      </c>
      <c r="V52" s="14">
        <v>0</v>
      </c>
      <c r="W52" s="14">
        <v>1823</v>
      </c>
      <c r="X52" s="14">
        <v>60</v>
      </c>
      <c r="Y52" s="14">
        <v>1059</v>
      </c>
    </row>
    <row r="53" spans="1:25" x14ac:dyDescent="0.3">
      <c r="A53" t="s">
        <v>109</v>
      </c>
      <c r="B53" s="14">
        <v>0</v>
      </c>
      <c r="C53" s="14">
        <v>11</v>
      </c>
      <c r="D53" s="14">
        <v>0</v>
      </c>
      <c r="E53" s="14">
        <v>0</v>
      </c>
      <c r="F53" s="14">
        <v>15</v>
      </c>
      <c r="G53" s="14">
        <v>155</v>
      </c>
      <c r="H53" s="14">
        <v>0</v>
      </c>
      <c r="I53" s="14">
        <v>0</v>
      </c>
      <c r="J53" s="14">
        <v>164</v>
      </c>
      <c r="K53" s="14">
        <v>0</v>
      </c>
      <c r="L53" s="14">
        <v>345</v>
      </c>
      <c r="M53" s="14">
        <v>0</v>
      </c>
      <c r="N53" s="14">
        <v>87</v>
      </c>
      <c r="O53" s="14">
        <v>0</v>
      </c>
      <c r="P53" s="14">
        <v>0</v>
      </c>
      <c r="Q53" s="14">
        <v>1158</v>
      </c>
      <c r="R53" s="14">
        <v>9034</v>
      </c>
      <c r="S53" s="14">
        <v>0</v>
      </c>
      <c r="T53" s="14">
        <v>0</v>
      </c>
      <c r="U53" s="14">
        <v>219</v>
      </c>
      <c r="V53" s="14">
        <v>0</v>
      </c>
      <c r="W53" s="14">
        <v>10498</v>
      </c>
      <c r="X53" s="14"/>
      <c r="Y53" s="14"/>
    </row>
    <row r="54" spans="1:25" x14ac:dyDescent="0.3">
      <c r="A54" t="s">
        <v>53</v>
      </c>
      <c r="B54" s="14">
        <v>0</v>
      </c>
      <c r="C54" s="14">
        <v>8</v>
      </c>
      <c r="D54" s="14">
        <v>0</v>
      </c>
      <c r="E54" s="14">
        <v>0</v>
      </c>
      <c r="F54" s="14">
        <v>0</v>
      </c>
      <c r="G54" s="14">
        <v>30</v>
      </c>
      <c r="H54" s="14">
        <v>0</v>
      </c>
      <c r="I54" s="14">
        <v>0</v>
      </c>
      <c r="J54" s="14">
        <v>15</v>
      </c>
      <c r="K54" s="14">
        <v>17</v>
      </c>
      <c r="L54" s="14">
        <v>70</v>
      </c>
      <c r="M54" s="14">
        <v>0</v>
      </c>
      <c r="N54" s="14">
        <v>243</v>
      </c>
      <c r="O54" s="14">
        <v>0</v>
      </c>
      <c r="P54" s="14">
        <v>0</v>
      </c>
      <c r="Q54" s="14">
        <v>0</v>
      </c>
      <c r="R54" s="14">
        <v>12363</v>
      </c>
      <c r="S54" s="14">
        <v>0</v>
      </c>
      <c r="T54" s="14">
        <v>0</v>
      </c>
      <c r="U54" s="14">
        <v>215</v>
      </c>
      <c r="V54" s="14">
        <v>1830</v>
      </c>
      <c r="W54" s="14">
        <v>14651</v>
      </c>
      <c r="X54" s="14">
        <v>9</v>
      </c>
      <c r="Y54" s="14">
        <v>2265</v>
      </c>
    </row>
    <row r="55" spans="1:25" x14ac:dyDescent="0.3">
      <c r="A55" t="s">
        <v>54</v>
      </c>
      <c r="B55" s="14">
        <v>0</v>
      </c>
      <c r="C55" s="14">
        <v>0</v>
      </c>
      <c r="D55" s="14">
        <v>0</v>
      </c>
      <c r="E55" s="14">
        <v>0</v>
      </c>
      <c r="F55" s="14">
        <v>0</v>
      </c>
      <c r="G55" s="14">
        <v>11</v>
      </c>
      <c r="H55" s="14">
        <v>0</v>
      </c>
      <c r="I55" s="14">
        <v>0</v>
      </c>
      <c r="J55" s="14">
        <v>41</v>
      </c>
      <c r="K55" s="14">
        <v>0</v>
      </c>
      <c r="L55" s="14">
        <v>52</v>
      </c>
      <c r="M55" s="14">
        <v>0</v>
      </c>
      <c r="N55" s="14">
        <v>0</v>
      </c>
      <c r="O55" s="14">
        <v>0</v>
      </c>
      <c r="P55" s="14">
        <v>0</v>
      </c>
      <c r="Q55" s="14">
        <v>0</v>
      </c>
      <c r="R55" s="14">
        <v>11331</v>
      </c>
      <c r="S55" s="14">
        <v>0</v>
      </c>
      <c r="T55" s="14">
        <v>0</v>
      </c>
      <c r="U55" s="14">
        <v>9400</v>
      </c>
      <c r="V55" s="14">
        <v>0</v>
      </c>
      <c r="W55" s="14">
        <v>20731</v>
      </c>
      <c r="X55" s="14"/>
      <c r="Y55" s="14"/>
    </row>
    <row r="56" spans="1:25" x14ac:dyDescent="0.3">
      <c r="A56" t="s">
        <v>42</v>
      </c>
      <c r="B56" s="14">
        <v>0</v>
      </c>
      <c r="C56" s="14">
        <v>10</v>
      </c>
      <c r="D56" s="14">
        <v>0</v>
      </c>
      <c r="E56" s="14">
        <v>0</v>
      </c>
      <c r="F56" s="14">
        <v>0</v>
      </c>
      <c r="G56" s="14">
        <v>55</v>
      </c>
      <c r="H56" s="14">
        <v>0</v>
      </c>
      <c r="I56" s="14">
        <v>0</v>
      </c>
      <c r="J56" s="14">
        <v>73</v>
      </c>
      <c r="K56" s="14">
        <v>55</v>
      </c>
      <c r="L56" s="14">
        <v>193</v>
      </c>
      <c r="M56" s="14">
        <v>0</v>
      </c>
      <c r="N56" s="14">
        <v>260</v>
      </c>
      <c r="O56" s="14">
        <v>0</v>
      </c>
      <c r="P56" s="14">
        <v>0</v>
      </c>
      <c r="Q56" s="14">
        <v>0</v>
      </c>
      <c r="R56" s="14">
        <v>2353</v>
      </c>
      <c r="S56" s="14">
        <v>0</v>
      </c>
      <c r="T56" s="14">
        <v>0</v>
      </c>
      <c r="U56" s="14">
        <v>129</v>
      </c>
      <c r="V56" s="14">
        <v>221</v>
      </c>
      <c r="W56" s="14">
        <v>2963</v>
      </c>
      <c r="X56" s="14">
        <v>44</v>
      </c>
      <c r="Y56" s="14">
        <v>166</v>
      </c>
    </row>
    <row r="57" spans="1:25" x14ac:dyDescent="0.3">
      <c r="A57" t="s">
        <v>55</v>
      </c>
      <c r="B57" s="14">
        <v>0</v>
      </c>
      <c r="C57" s="14">
        <v>0</v>
      </c>
      <c r="D57" s="14">
        <v>0</v>
      </c>
      <c r="E57" s="14">
        <v>0</v>
      </c>
      <c r="F57" s="14">
        <v>0</v>
      </c>
      <c r="G57" s="14">
        <v>33</v>
      </c>
      <c r="H57" s="14">
        <v>0</v>
      </c>
      <c r="I57" s="14">
        <v>0</v>
      </c>
      <c r="J57" s="14">
        <v>89</v>
      </c>
      <c r="K57" s="14">
        <v>0</v>
      </c>
      <c r="L57" s="14">
        <v>122</v>
      </c>
      <c r="M57" s="14">
        <v>0</v>
      </c>
      <c r="N57" s="14">
        <v>0</v>
      </c>
      <c r="O57" s="14">
        <v>0</v>
      </c>
      <c r="P57" s="14">
        <v>0</v>
      </c>
      <c r="Q57" s="14">
        <v>0</v>
      </c>
      <c r="R57" s="14">
        <v>6215</v>
      </c>
      <c r="S57" s="14">
        <v>0</v>
      </c>
      <c r="T57" s="14">
        <v>0</v>
      </c>
      <c r="U57" s="14">
        <v>416</v>
      </c>
      <c r="V57" s="14">
        <v>0</v>
      </c>
      <c r="W57" s="14">
        <v>6631</v>
      </c>
      <c r="X57" s="14"/>
      <c r="Y57" s="14"/>
    </row>
    <row r="58" spans="1:25" x14ac:dyDescent="0.3">
      <c r="A58" t="s">
        <v>110</v>
      </c>
      <c r="B58" s="14">
        <v>0</v>
      </c>
      <c r="C58" s="14">
        <v>0</v>
      </c>
      <c r="D58" s="14">
        <v>0</v>
      </c>
      <c r="E58" s="14">
        <v>0</v>
      </c>
      <c r="F58" s="14">
        <v>0</v>
      </c>
      <c r="G58" s="14">
        <v>315</v>
      </c>
      <c r="H58" s="14">
        <v>0</v>
      </c>
      <c r="I58" s="14">
        <v>0</v>
      </c>
      <c r="J58" s="14">
        <v>0</v>
      </c>
      <c r="K58" s="14">
        <v>0</v>
      </c>
      <c r="L58" s="14">
        <v>315</v>
      </c>
      <c r="M58" s="14">
        <v>0</v>
      </c>
      <c r="N58" s="14">
        <v>0</v>
      </c>
      <c r="O58" s="14">
        <v>0</v>
      </c>
      <c r="P58" s="14">
        <v>0</v>
      </c>
      <c r="Q58" s="14">
        <v>0</v>
      </c>
      <c r="R58" s="14">
        <v>25566</v>
      </c>
      <c r="S58" s="14">
        <v>0</v>
      </c>
      <c r="T58" s="14">
        <v>0</v>
      </c>
      <c r="U58" s="14">
        <v>0</v>
      </c>
      <c r="V58" s="14">
        <v>0</v>
      </c>
      <c r="W58" s="14">
        <v>25566</v>
      </c>
      <c r="X58" s="14">
        <v>4</v>
      </c>
      <c r="Y58" s="14">
        <v>750</v>
      </c>
    </row>
    <row r="59" spans="1:25" x14ac:dyDescent="0.3">
      <c r="A59" t="s">
        <v>61</v>
      </c>
      <c r="B59" s="14">
        <v>0</v>
      </c>
      <c r="C59" s="14">
        <v>0</v>
      </c>
      <c r="D59" s="14">
        <v>0</v>
      </c>
      <c r="E59" s="14">
        <v>0</v>
      </c>
      <c r="F59" s="14">
        <v>1</v>
      </c>
      <c r="G59" s="14">
        <v>22</v>
      </c>
      <c r="H59" s="14">
        <v>82</v>
      </c>
      <c r="I59" s="14">
        <v>0</v>
      </c>
      <c r="J59" s="14">
        <v>27</v>
      </c>
      <c r="K59" s="14">
        <v>2</v>
      </c>
      <c r="L59" s="14">
        <v>134</v>
      </c>
      <c r="M59" s="14">
        <v>0</v>
      </c>
      <c r="N59" s="14">
        <v>0</v>
      </c>
      <c r="O59" s="14">
        <v>0</v>
      </c>
      <c r="P59" s="14">
        <v>0</v>
      </c>
      <c r="Q59" s="14">
        <v>1200</v>
      </c>
      <c r="R59" s="14">
        <v>2673</v>
      </c>
      <c r="S59" s="14">
        <v>1659</v>
      </c>
      <c r="T59" s="14">
        <v>0</v>
      </c>
      <c r="U59" s="14">
        <v>81</v>
      </c>
      <c r="V59" s="14">
        <v>237</v>
      </c>
      <c r="W59" s="14">
        <v>5850</v>
      </c>
      <c r="X59" s="14">
        <v>82</v>
      </c>
      <c r="Y59" s="14">
        <v>2204</v>
      </c>
    </row>
  </sheetData>
  <autoFilter ref="A1:Y59" xr:uid="{155A3CF4-E281-4F4A-9D2D-C6C0216CDE55}">
    <sortState xmlns:xlrd2="http://schemas.microsoft.com/office/spreadsheetml/2017/richdata2" ref="A2:Y60">
      <sortCondition ref="A1"/>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E7ED9-89B8-4091-8FAC-DBDDE0B75D18}">
  <sheetPr>
    <tabColor theme="8" tint="0.79998168889431442"/>
  </sheetPr>
  <dimension ref="A1:AC37"/>
  <sheetViews>
    <sheetView showGridLines="0" workbookViewId="0">
      <selection activeCell="A3" activeCellId="1" sqref="A1:B1 A3:C37"/>
      <pivotSelection pane="bottomRight" showHeader="1" activeRow="2" click="1" r:id="rId1">
        <pivotArea type="all" dataOnly="0" outline="0" fieldPosition="0"/>
      </pivotSelection>
    </sheetView>
  </sheetViews>
  <sheetFormatPr defaultColWidth="35.109375" defaultRowHeight="14.4" x14ac:dyDescent="0.3"/>
  <cols>
    <col min="1" max="1" width="53.5546875" bestFit="1" customWidth="1"/>
    <col min="2" max="2" width="22.6640625" bestFit="1" customWidth="1"/>
    <col min="3" max="3" width="23.21875" bestFit="1" customWidth="1"/>
    <col min="4" max="4" width="22.6640625" bestFit="1" customWidth="1"/>
    <col min="5" max="5" width="23.21875" bestFit="1" customWidth="1"/>
    <col min="6" max="6" width="22.6640625" bestFit="1" customWidth="1"/>
    <col min="7" max="7" width="23.21875" bestFit="1" customWidth="1"/>
    <col min="8" max="8" width="22.6640625" bestFit="1" customWidth="1"/>
    <col min="9" max="9" width="11.6640625" bestFit="1" customWidth="1"/>
    <col min="10" max="10" width="22.6640625" bestFit="1" customWidth="1"/>
    <col min="11" max="11" width="23.21875" bestFit="1" customWidth="1"/>
    <col min="12" max="12" width="24.44140625" bestFit="1" customWidth="1"/>
    <col min="13" max="13" width="23.21875" bestFit="1" customWidth="1"/>
    <col min="14" max="14" width="22.6640625" bestFit="1" customWidth="1"/>
    <col min="15" max="15" width="15.44140625" bestFit="1" customWidth="1"/>
    <col min="16" max="16" width="22.6640625" bestFit="1" customWidth="1"/>
    <col min="17" max="17" width="23.21875" bestFit="1" customWidth="1"/>
    <col min="18" max="18" width="22.6640625" bestFit="1" customWidth="1"/>
    <col min="19" max="19" width="23.21875" bestFit="1" customWidth="1"/>
    <col min="20" max="20" width="16.5546875" bestFit="1" customWidth="1"/>
    <col min="21" max="21" width="20.21875" bestFit="1" customWidth="1"/>
    <col min="22" max="22" width="16.5546875" bestFit="1" customWidth="1"/>
    <col min="23" max="23" width="20.21875" bestFit="1" customWidth="1"/>
    <col min="24" max="24" width="16.5546875" bestFit="1" customWidth="1"/>
    <col min="25" max="25" width="20.21875" bestFit="1" customWidth="1"/>
    <col min="26" max="26" width="16.5546875" bestFit="1" customWidth="1"/>
    <col min="27" max="27" width="20.21875" bestFit="1" customWidth="1"/>
    <col min="28" max="28" width="27.44140625" bestFit="1" customWidth="1"/>
    <col min="29" max="29" width="28" bestFit="1" customWidth="1"/>
  </cols>
  <sheetData>
    <row r="1" spans="1:29" x14ac:dyDescent="0.3">
      <c r="A1" s="59" t="s">
        <v>178</v>
      </c>
      <c r="B1" t="s">
        <v>172</v>
      </c>
    </row>
    <row r="3" spans="1:29" s="62" customFormat="1" x14ac:dyDescent="0.3">
      <c r="A3" s="61" t="s">
        <v>138</v>
      </c>
      <c r="B3" t="s">
        <v>140</v>
      </c>
      <c r="C3" s="64" t="s">
        <v>139</v>
      </c>
      <c r="D3"/>
      <c r="E3"/>
      <c r="F3"/>
      <c r="G3"/>
      <c r="H3"/>
      <c r="I3"/>
      <c r="J3"/>
      <c r="K3"/>
      <c r="L3"/>
      <c r="M3"/>
      <c r="N3"/>
      <c r="O3"/>
      <c r="P3"/>
      <c r="Q3"/>
      <c r="R3"/>
      <c r="S3"/>
      <c r="T3"/>
      <c r="U3"/>
      <c r="V3"/>
      <c r="W3"/>
      <c r="X3"/>
      <c r="Y3"/>
      <c r="Z3"/>
      <c r="AA3"/>
      <c r="AB3"/>
      <c r="AC3"/>
    </row>
    <row r="4" spans="1:29" x14ac:dyDescent="0.3">
      <c r="A4" s="41" t="s">
        <v>141</v>
      </c>
      <c r="B4" s="60">
        <v>124</v>
      </c>
      <c r="C4" s="63">
        <v>9</v>
      </c>
    </row>
    <row r="5" spans="1:29" x14ac:dyDescent="0.3">
      <c r="A5" s="41" t="s">
        <v>27</v>
      </c>
      <c r="B5" s="60">
        <v>31291</v>
      </c>
      <c r="C5" s="63">
        <v>52</v>
      </c>
    </row>
    <row r="6" spans="1:29" x14ac:dyDescent="0.3">
      <c r="A6" s="41" t="s">
        <v>142</v>
      </c>
      <c r="B6" s="60">
        <v>71</v>
      </c>
      <c r="C6" s="63">
        <v>21</v>
      </c>
    </row>
    <row r="7" spans="1:29" x14ac:dyDescent="0.3">
      <c r="A7" s="41" t="s">
        <v>85</v>
      </c>
      <c r="B7" s="60">
        <v>84</v>
      </c>
      <c r="C7" s="63">
        <v>12</v>
      </c>
    </row>
    <row r="8" spans="1:29" x14ac:dyDescent="0.3">
      <c r="A8" s="41" t="s">
        <v>28</v>
      </c>
      <c r="B8" s="60">
        <v>4258</v>
      </c>
      <c r="C8" s="63">
        <v>287</v>
      </c>
    </row>
    <row r="9" spans="1:29" x14ac:dyDescent="0.3">
      <c r="A9" s="41" t="s">
        <v>146</v>
      </c>
      <c r="B9" s="60">
        <v>5710</v>
      </c>
      <c r="C9" s="63">
        <v>4</v>
      </c>
    </row>
    <row r="10" spans="1:29" x14ac:dyDescent="0.3">
      <c r="A10" s="41" t="s">
        <v>148</v>
      </c>
      <c r="B10" s="60">
        <v>342</v>
      </c>
      <c r="C10" s="63">
        <v>83</v>
      </c>
    </row>
    <row r="11" spans="1:29" x14ac:dyDescent="0.3">
      <c r="A11" s="41" t="s">
        <v>149</v>
      </c>
      <c r="B11" s="60">
        <v>741</v>
      </c>
      <c r="C11" s="63">
        <v>1</v>
      </c>
    </row>
    <row r="12" spans="1:29" x14ac:dyDescent="0.3">
      <c r="A12" s="41" t="s">
        <v>150</v>
      </c>
      <c r="B12" s="60">
        <v>3900</v>
      </c>
      <c r="C12" s="63">
        <v>107</v>
      </c>
    </row>
    <row r="13" spans="1:29" x14ac:dyDescent="0.3">
      <c r="A13" s="41" t="s">
        <v>151</v>
      </c>
      <c r="B13" s="60">
        <v>1267</v>
      </c>
      <c r="C13" s="63">
        <v>14</v>
      </c>
    </row>
    <row r="14" spans="1:29" x14ac:dyDescent="0.3">
      <c r="A14" s="41" t="s">
        <v>46</v>
      </c>
      <c r="B14" s="60">
        <v>1691</v>
      </c>
      <c r="C14" s="63">
        <v>367</v>
      </c>
    </row>
    <row r="15" spans="1:29" x14ac:dyDescent="0.3">
      <c r="A15" s="41" t="s">
        <v>34</v>
      </c>
      <c r="B15" s="60">
        <v>36811</v>
      </c>
      <c r="C15" s="63">
        <v>802</v>
      </c>
    </row>
    <row r="16" spans="1:29" x14ac:dyDescent="0.3">
      <c r="A16" s="41" t="s">
        <v>152</v>
      </c>
      <c r="B16" s="60">
        <v>855</v>
      </c>
      <c r="C16" s="63">
        <v>27</v>
      </c>
    </row>
    <row r="17" spans="1:3" x14ac:dyDescent="0.3">
      <c r="A17" s="41" t="s">
        <v>154</v>
      </c>
      <c r="B17" s="60">
        <v>426</v>
      </c>
      <c r="C17" s="63">
        <v>8</v>
      </c>
    </row>
    <row r="18" spans="1:3" x14ac:dyDescent="0.3">
      <c r="A18" s="41" t="s">
        <v>58</v>
      </c>
      <c r="B18" s="60">
        <v>15</v>
      </c>
      <c r="C18" s="63">
        <v>75</v>
      </c>
    </row>
    <row r="19" spans="1:3" x14ac:dyDescent="0.3">
      <c r="A19" s="41" t="s">
        <v>87</v>
      </c>
      <c r="B19" s="60">
        <v>6469058</v>
      </c>
      <c r="C19" s="63">
        <v>1</v>
      </c>
    </row>
    <row r="20" spans="1:3" x14ac:dyDescent="0.3">
      <c r="A20" s="41" t="s">
        <v>51</v>
      </c>
      <c r="B20" s="60">
        <v>426</v>
      </c>
      <c r="C20" s="63">
        <v>16</v>
      </c>
    </row>
    <row r="21" spans="1:3" x14ac:dyDescent="0.3">
      <c r="A21" s="41" t="s">
        <v>157</v>
      </c>
      <c r="B21" s="60">
        <v>5</v>
      </c>
      <c r="C21" s="63">
        <v>1</v>
      </c>
    </row>
    <row r="22" spans="1:3" x14ac:dyDescent="0.3">
      <c r="A22" s="41" t="s">
        <v>159</v>
      </c>
      <c r="B22" s="60">
        <v>617</v>
      </c>
      <c r="C22" s="63">
        <v>37</v>
      </c>
    </row>
    <row r="23" spans="1:3" x14ac:dyDescent="0.3">
      <c r="A23" s="41" t="s">
        <v>38</v>
      </c>
      <c r="B23" s="60">
        <v>3791</v>
      </c>
      <c r="C23" s="63">
        <v>365</v>
      </c>
    </row>
    <row r="24" spans="1:3" x14ac:dyDescent="0.3">
      <c r="A24" s="41" t="s">
        <v>39</v>
      </c>
      <c r="B24" s="60">
        <v>152</v>
      </c>
      <c r="C24" s="63">
        <v>14</v>
      </c>
    </row>
    <row r="25" spans="1:3" x14ac:dyDescent="0.3">
      <c r="A25" s="41" t="s">
        <v>106</v>
      </c>
      <c r="B25" s="60">
        <v>561</v>
      </c>
      <c r="C25" s="63">
        <v>152</v>
      </c>
    </row>
    <row r="26" spans="1:3" x14ac:dyDescent="0.3">
      <c r="A26" s="41" t="s">
        <v>162</v>
      </c>
      <c r="B26" s="60">
        <v>50</v>
      </c>
      <c r="C26" s="63">
        <v>7</v>
      </c>
    </row>
    <row r="27" spans="1:3" x14ac:dyDescent="0.3">
      <c r="A27" s="41" t="s">
        <v>174</v>
      </c>
      <c r="B27" s="60">
        <v>0</v>
      </c>
      <c r="C27" s="63"/>
    </row>
    <row r="28" spans="1:3" x14ac:dyDescent="0.3">
      <c r="A28" s="41" t="s">
        <v>175</v>
      </c>
      <c r="B28" s="60">
        <v>9</v>
      </c>
      <c r="C28" s="63">
        <v>2</v>
      </c>
    </row>
    <row r="29" spans="1:3" x14ac:dyDescent="0.3">
      <c r="A29" s="41" t="s">
        <v>164</v>
      </c>
      <c r="B29" s="60">
        <v>799</v>
      </c>
      <c r="C29" s="63">
        <v>10</v>
      </c>
    </row>
    <row r="30" spans="1:3" x14ac:dyDescent="0.3">
      <c r="A30" s="41" t="s">
        <v>165</v>
      </c>
      <c r="B30" s="60">
        <v>517</v>
      </c>
      <c r="C30" s="63">
        <v>10</v>
      </c>
    </row>
    <row r="31" spans="1:3" x14ac:dyDescent="0.3">
      <c r="A31" s="41" t="s">
        <v>60</v>
      </c>
      <c r="B31" s="60">
        <v>9200</v>
      </c>
      <c r="C31" s="63">
        <v>7</v>
      </c>
    </row>
    <row r="32" spans="1:3" x14ac:dyDescent="0.3">
      <c r="A32" s="41" t="s">
        <v>124</v>
      </c>
      <c r="B32" s="60">
        <v>7000</v>
      </c>
      <c r="C32" s="63">
        <v>2</v>
      </c>
    </row>
    <row r="33" spans="1:3" x14ac:dyDescent="0.3">
      <c r="A33" s="41" t="s">
        <v>40</v>
      </c>
      <c r="B33" s="60">
        <v>113788</v>
      </c>
      <c r="C33" s="63">
        <v>358</v>
      </c>
    </row>
    <row r="34" spans="1:3" x14ac:dyDescent="0.3">
      <c r="A34" s="41" t="s">
        <v>168</v>
      </c>
      <c r="B34" s="60">
        <v>1394</v>
      </c>
      <c r="C34" s="63">
        <v>113</v>
      </c>
    </row>
    <row r="35" spans="1:3" x14ac:dyDescent="0.3">
      <c r="A35" s="41" t="s">
        <v>41</v>
      </c>
      <c r="B35" s="60">
        <v>642</v>
      </c>
      <c r="C35" s="63">
        <v>93</v>
      </c>
    </row>
    <row r="36" spans="1:3" x14ac:dyDescent="0.3">
      <c r="A36" s="41" t="s">
        <v>169</v>
      </c>
      <c r="B36" s="60">
        <v>72</v>
      </c>
      <c r="C36" s="63">
        <v>2</v>
      </c>
    </row>
    <row r="37" spans="1:3" x14ac:dyDescent="0.3">
      <c r="A37" s="41" t="s">
        <v>171</v>
      </c>
      <c r="B37" s="60">
        <v>6695667</v>
      </c>
      <c r="C37" s="63">
        <v>3059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0E489-65C7-40F7-8740-7EB925505FBE}">
  <sheetPr>
    <tabColor theme="4"/>
  </sheetPr>
  <dimension ref="A1:A66"/>
  <sheetViews>
    <sheetView topLeftCell="A49" workbookViewId="0">
      <selection activeCell="A2" sqref="A2"/>
    </sheetView>
  </sheetViews>
  <sheetFormatPr defaultRowHeight="14.4" x14ac:dyDescent="0.3"/>
  <cols>
    <col min="1" max="1" width="61.109375" customWidth="1"/>
  </cols>
  <sheetData>
    <row r="1" spans="1:1" x14ac:dyDescent="0.3">
      <c r="A1" s="46" t="s">
        <v>43</v>
      </c>
    </row>
    <row r="2" spans="1:1" x14ac:dyDescent="0.3">
      <c r="A2" t="s">
        <v>203</v>
      </c>
    </row>
    <row r="3" spans="1:1" x14ac:dyDescent="0.3">
      <c r="A3" s="67" t="s">
        <v>141</v>
      </c>
    </row>
    <row r="4" spans="1:1" x14ac:dyDescent="0.3">
      <c r="A4" s="68" t="s">
        <v>27</v>
      </c>
    </row>
    <row r="5" spans="1:1" x14ac:dyDescent="0.3">
      <c r="A5" s="67" t="s">
        <v>142</v>
      </c>
    </row>
    <row r="6" spans="1:1" x14ac:dyDescent="0.3">
      <c r="A6" s="68" t="s">
        <v>85</v>
      </c>
    </row>
    <row r="7" spans="1:1" x14ac:dyDescent="0.3">
      <c r="A7" s="67" t="s">
        <v>143</v>
      </c>
    </row>
    <row r="8" spans="1:1" x14ac:dyDescent="0.3">
      <c r="A8" s="68" t="s">
        <v>144</v>
      </c>
    </row>
    <row r="9" spans="1:1" x14ac:dyDescent="0.3">
      <c r="A9" s="67" t="s">
        <v>98</v>
      </c>
    </row>
    <row r="10" spans="1:1" x14ac:dyDescent="0.3">
      <c r="A10" s="68" t="s">
        <v>145</v>
      </c>
    </row>
    <row r="11" spans="1:1" x14ac:dyDescent="0.3">
      <c r="A11" s="67" t="s">
        <v>28</v>
      </c>
    </row>
    <row r="12" spans="1:1" x14ac:dyDescent="0.3">
      <c r="A12" s="68" t="s">
        <v>146</v>
      </c>
    </row>
    <row r="13" spans="1:1" x14ac:dyDescent="0.3">
      <c r="A13" s="67" t="s">
        <v>147</v>
      </c>
    </row>
    <row r="14" spans="1:1" x14ac:dyDescent="0.3">
      <c r="A14" s="68" t="s">
        <v>148</v>
      </c>
    </row>
    <row r="15" spans="1:1" x14ac:dyDescent="0.3">
      <c r="A15" s="72" t="s">
        <v>31</v>
      </c>
    </row>
    <row r="16" spans="1:1" x14ac:dyDescent="0.3">
      <c r="A16" s="67" t="s">
        <v>149</v>
      </c>
    </row>
    <row r="17" spans="1:1" x14ac:dyDescent="0.3">
      <c r="A17" s="68" t="s">
        <v>150</v>
      </c>
    </row>
    <row r="18" spans="1:1" x14ac:dyDescent="0.3">
      <c r="A18" s="72" t="s">
        <v>204</v>
      </c>
    </row>
    <row r="19" spans="1:1" x14ac:dyDescent="0.3">
      <c r="A19" s="67" t="s">
        <v>151</v>
      </c>
    </row>
    <row r="20" spans="1:1" x14ac:dyDescent="0.3">
      <c r="A20" s="68" t="s">
        <v>46</v>
      </c>
    </row>
    <row r="21" spans="1:1" x14ac:dyDescent="0.3">
      <c r="A21" s="67" t="s">
        <v>34</v>
      </c>
    </row>
    <row r="22" spans="1:1" x14ac:dyDescent="0.3">
      <c r="A22" s="68" t="s">
        <v>152</v>
      </c>
    </row>
    <row r="23" spans="1:1" x14ac:dyDescent="0.3">
      <c r="A23" s="67" t="s">
        <v>100</v>
      </c>
    </row>
    <row r="24" spans="1:1" x14ac:dyDescent="0.3">
      <c r="A24" s="68" t="s">
        <v>153</v>
      </c>
    </row>
    <row r="25" spans="1:1" x14ac:dyDescent="0.3">
      <c r="A25" s="67" t="s">
        <v>154</v>
      </c>
    </row>
    <row r="26" spans="1:1" x14ac:dyDescent="0.3">
      <c r="A26" s="68" t="s">
        <v>58</v>
      </c>
    </row>
    <row r="27" spans="1:1" x14ac:dyDescent="0.3">
      <c r="A27" s="67" t="s">
        <v>87</v>
      </c>
    </row>
    <row r="28" spans="1:1" x14ac:dyDescent="0.3">
      <c r="A28" s="68" t="s">
        <v>173</v>
      </c>
    </row>
    <row r="29" spans="1:1" x14ac:dyDescent="0.3">
      <c r="A29" s="67" t="s">
        <v>51</v>
      </c>
    </row>
    <row r="30" spans="1:1" x14ac:dyDescent="0.3">
      <c r="A30" s="68" t="s">
        <v>102</v>
      </c>
    </row>
    <row r="31" spans="1:1" x14ac:dyDescent="0.3">
      <c r="A31" s="67" t="s">
        <v>156</v>
      </c>
    </row>
    <row r="32" spans="1:1" x14ac:dyDescent="0.3">
      <c r="A32" s="68" t="s">
        <v>157</v>
      </c>
    </row>
    <row r="33" spans="1:1" x14ac:dyDescent="0.3">
      <c r="A33" s="68" t="s">
        <v>158</v>
      </c>
    </row>
    <row r="34" spans="1:1" x14ac:dyDescent="0.3">
      <c r="A34" s="67" t="s">
        <v>105</v>
      </c>
    </row>
    <row r="35" spans="1:1" x14ac:dyDescent="0.3">
      <c r="A35" s="68" t="s">
        <v>89</v>
      </c>
    </row>
    <row r="36" spans="1:1" x14ac:dyDescent="0.3">
      <c r="A36" s="72" t="s">
        <v>205</v>
      </c>
    </row>
    <row r="37" spans="1:1" x14ac:dyDescent="0.3">
      <c r="A37" s="67" t="s">
        <v>159</v>
      </c>
    </row>
    <row r="38" spans="1:1" x14ac:dyDescent="0.3">
      <c r="A38" s="68" t="s">
        <v>177</v>
      </c>
    </row>
    <row r="39" spans="1:1" x14ac:dyDescent="0.3">
      <c r="A39" s="67" t="s">
        <v>38</v>
      </c>
    </row>
    <row r="40" spans="1:1" x14ac:dyDescent="0.3">
      <c r="A40" s="68" t="s">
        <v>160</v>
      </c>
    </row>
    <row r="41" spans="1:1" x14ac:dyDescent="0.3">
      <c r="A41" s="67" t="s">
        <v>39</v>
      </c>
    </row>
    <row r="42" spans="1:1" x14ac:dyDescent="0.3">
      <c r="A42" s="68" t="s">
        <v>161</v>
      </c>
    </row>
    <row r="43" spans="1:1" x14ac:dyDescent="0.3">
      <c r="A43" s="67" t="s">
        <v>106</v>
      </c>
    </row>
    <row r="44" spans="1:1" x14ac:dyDescent="0.3">
      <c r="A44" s="68" t="s">
        <v>162</v>
      </c>
    </row>
    <row r="45" spans="1:1" x14ac:dyDescent="0.3">
      <c r="A45" s="72" t="s">
        <v>206</v>
      </c>
    </row>
    <row r="46" spans="1:1" x14ac:dyDescent="0.3">
      <c r="A46" s="72" t="s">
        <v>207</v>
      </c>
    </row>
    <row r="47" spans="1:1" x14ac:dyDescent="0.3">
      <c r="A47" s="67" t="s">
        <v>175</v>
      </c>
    </row>
    <row r="48" spans="1:1" x14ac:dyDescent="0.3">
      <c r="A48" s="68" t="s">
        <v>163</v>
      </c>
    </row>
    <row r="49" spans="1:1" x14ac:dyDescent="0.3">
      <c r="A49" s="67" t="s">
        <v>164</v>
      </c>
    </row>
    <row r="50" spans="1:1" x14ac:dyDescent="0.3">
      <c r="A50" s="68" t="s">
        <v>165</v>
      </c>
    </row>
    <row r="51" spans="1:1" x14ac:dyDescent="0.3">
      <c r="A51" s="67" t="s">
        <v>60</v>
      </c>
    </row>
    <row r="52" spans="1:1" x14ac:dyDescent="0.3">
      <c r="A52" s="68" t="s">
        <v>124</v>
      </c>
    </row>
    <row r="53" spans="1:1" x14ac:dyDescent="0.3">
      <c r="A53" s="67" t="s">
        <v>167</v>
      </c>
    </row>
    <row r="54" spans="1:1" x14ac:dyDescent="0.3">
      <c r="A54" s="68" t="s">
        <v>40</v>
      </c>
    </row>
    <row r="55" spans="1:1" x14ac:dyDescent="0.3">
      <c r="A55" s="67" t="s">
        <v>52</v>
      </c>
    </row>
    <row r="56" spans="1:1" x14ac:dyDescent="0.3">
      <c r="A56" s="72" t="s">
        <v>208</v>
      </c>
    </row>
    <row r="57" spans="1:1" x14ac:dyDescent="0.3">
      <c r="A57" s="68" t="s">
        <v>168</v>
      </c>
    </row>
    <row r="58" spans="1:1" x14ac:dyDescent="0.3">
      <c r="A58" s="73" t="s">
        <v>209</v>
      </c>
    </row>
    <row r="59" spans="1:1" x14ac:dyDescent="0.3">
      <c r="A59" s="67" t="s">
        <v>41</v>
      </c>
    </row>
    <row r="60" spans="1:1" x14ac:dyDescent="0.3">
      <c r="A60" s="68" t="s">
        <v>169</v>
      </c>
    </row>
    <row r="61" spans="1:1" x14ac:dyDescent="0.3">
      <c r="A61" s="67" t="s">
        <v>176</v>
      </c>
    </row>
    <row r="62" spans="1:1" x14ac:dyDescent="0.3">
      <c r="A62" s="68" t="s">
        <v>170</v>
      </c>
    </row>
    <row r="63" spans="1:1" x14ac:dyDescent="0.3">
      <c r="A63" s="67" t="s">
        <v>55</v>
      </c>
    </row>
    <row r="64" spans="1:1" x14ac:dyDescent="0.3">
      <c r="A64" s="72" t="s">
        <v>210</v>
      </c>
    </row>
    <row r="65" spans="1:1" x14ac:dyDescent="0.3">
      <c r="A65" s="68" t="s">
        <v>110</v>
      </c>
    </row>
    <row r="66" spans="1:1" x14ac:dyDescent="0.3">
      <c r="A66" s="72" t="s">
        <v>211</v>
      </c>
    </row>
  </sheetData>
  <autoFilter ref="A1:A66" xr:uid="{5A00E489-65C7-40F7-8740-7EB925505FBE}">
    <sortState xmlns:xlrd2="http://schemas.microsoft.com/office/spreadsheetml/2017/richdata2" ref="A2:A66">
      <sortCondition ref="A1:A66"/>
    </sortState>
  </autoFilter>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e3f0f68-a711-4ef4-99ce-67e4144fc214">
      <UserInfo>
        <DisplayName>Scripps, Jennifer</DisplayName>
        <AccountId>102</AccountId>
        <AccountType/>
      </UserInfo>
      <UserInfo>
        <DisplayName>Gan, Anne Marie</DisplayName>
        <AccountId>22</AccountId>
        <AccountType/>
      </UserInfo>
      <UserInfo>
        <DisplayName>Portillo, Adriana</DisplayName>
        <AccountId>44</AccountId>
        <AccountType/>
      </UserInfo>
    </SharedWithUsers>
    <TaxCatchAll xmlns="2e3f0f68-a711-4ef4-99ce-67e4144fc214" xsi:nil="true"/>
    <lcf76f155ced4ddcb4097134ff3c332f xmlns="c387e705-ca9a-431d-adad-9810e4ba09a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AAFC7F92D1654DA93E91630AD5CEEE" ma:contentTypeVersion="16" ma:contentTypeDescription="Create a new document." ma:contentTypeScope="" ma:versionID="d98d39d8b1086bd2422c850bb797169b">
  <xsd:schema xmlns:xsd="http://www.w3.org/2001/XMLSchema" xmlns:xs="http://www.w3.org/2001/XMLSchema" xmlns:p="http://schemas.microsoft.com/office/2006/metadata/properties" xmlns:ns2="c387e705-ca9a-431d-adad-9810e4ba09a5" xmlns:ns3="2e3f0f68-a711-4ef4-99ce-67e4144fc214" targetNamespace="http://schemas.microsoft.com/office/2006/metadata/properties" ma:root="true" ma:fieldsID="f587901fb3ee2cd8a290e49ccbc5cbdb" ns2:_="" ns3:_="">
    <xsd:import namespace="c387e705-ca9a-431d-adad-9810e4ba09a5"/>
    <xsd:import namespace="2e3f0f68-a711-4ef4-99ce-67e4144fc2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87e705-ca9a-431d-adad-9810e4ba09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129153-c9da-4731-902e-e72b4f7b29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3f0f68-a711-4ef4-99ce-67e4144fc2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ddda995-4845-4b62-a6a9-23e621801a71}" ma:internalName="TaxCatchAll" ma:showField="CatchAllData" ma:web="2e3f0f68-a711-4ef4-99ce-67e4144fc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Z 4 p 0 V o 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Z 4 p 0 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e K d F Y o i k e 4 D g A A A B E A A A A T A B w A R m 9 y b X V s Y X M v U 2 V j d G l v b j E u b S C i G A A o o B Q A A A A A A A A A A A A A A A A A A A A A A A A A A A A r T k 0 u y c z P U w i G 0 I b W A F B L A Q I t A B Q A A g A I A G e K d F a N m H I o p A A A A P Y A A A A S A A A A A A A A A A A A A A A A A A A A A A B D b 2 5 m a W c v U G F j a 2 F n Z S 5 4 b W x Q S w E C L Q A U A A I A C A B n i n R W D 8 r p q 6 Q A A A D p A A A A E w A A A A A A A A A A A A A A A A D w A A A A W 0 N v b n R l b n R f V H l w Z X N d L n h t b F B L A Q I t A B Q A A g A I A G e K d 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p v A j 6 U J 7 n Q o I t X F 4 r x w L g A A A A A A I A A A A A A A N m A A D A A A A A E A A A A J 5 5 8 w P M 4 J o h A k + j C 0 D K M w M A A A A A B I A A A K A A A A A Q A A A A C j k h m R n Z n y C x U a Y c + W b e x F A A A A C F A 6 b F p J 0 w u z v F D B 3 F 2 C 0 f 7 m R y y 3 8 P f j W f g w w 9 p 7 E 4 d v d W L u T m W o r j + 2 D J G 9 U s D O 2 N p 7 p U G y a P n M Z q q + t c V i + l Y e L 7 s 8 O E C e F r P S w k 9 o f d 4 B Q A A A D f + k O 5 E / i g g s Q G s 9 + z T 6 o h U e e G X 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0B21CC-B295-4067-A014-D54D0C1157DA}">
  <ds:schemaRefs>
    <ds:schemaRef ds:uri="http://schemas.microsoft.com/office/2006/metadata/properties"/>
    <ds:schemaRef ds:uri="http://schemas.microsoft.com/office/infopath/2007/PartnerControls"/>
    <ds:schemaRef ds:uri="2e3f0f68-a711-4ef4-99ce-67e4144fc214"/>
    <ds:schemaRef ds:uri="c387e705-ca9a-431d-adad-9810e4ba09a5"/>
  </ds:schemaRefs>
</ds:datastoreItem>
</file>

<file path=customXml/itemProps2.xml><?xml version="1.0" encoding="utf-8"?>
<ds:datastoreItem xmlns:ds="http://schemas.openxmlformats.org/officeDocument/2006/customXml" ds:itemID="{E990F4DF-7B69-4EF1-95EA-9A32E284A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87e705-ca9a-431d-adad-9810e4ba09a5"/>
    <ds:schemaRef ds:uri="2e3f0f68-a711-4ef4-99ce-67e4144fc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E73497-68BC-4D64-A95A-6E6AF46EB85B}">
  <ds:schemaRefs>
    <ds:schemaRef ds:uri="http://schemas.microsoft.com/DataMashup"/>
  </ds:schemaRefs>
</ds:datastoreItem>
</file>

<file path=customXml/itemProps4.xml><?xml version="1.0" encoding="utf-8"?>
<ds:datastoreItem xmlns:ds="http://schemas.openxmlformats.org/officeDocument/2006/customXml" ds:itemID="{BAEEECB8-5280-40CF-A649-6400262D9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FY 2025-27 COP Matrix</vt:lpstr>
      <vt:lpstr>DNE_2425 Monthly</vt:lpstr>
      <vt:lpstr>DNE_2425 VIRTUAL</vt:lpstr>
      <vt:lpstr>DNE_2627 SOW</vt:lpstr>
      <vt:lpstr>DNE_24-25 Actuals</vt:lpstr>
      <vt:lpstr>DNE_MR2425 Pivot</vt:lpstr>
      <vt:lpstr>DNE_Org Names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Ayars, Glenn T</dc:creator>
  <cp:lastModifiedBy>Hosch, Julia</cp:lastModifiedBy>
  <cp:lastPrinted>2024-04-04T19:01:54Z</cp:lastPrinted>
  <dcterms:created xsi:type="dcterms:W3CDTF">2021-04-26T13:41:52Z</dcterms:created>
  <dcterms:modified xsi:type="dcterms:W3CDTF">2026-04-06T18:52:43Z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0x010100B5AAFC7F92D1654DA93E91630AD5CEEE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